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440" windowHeight="12240"/>
  </bookViews>
  <sheets>
    <sheet name="HM" sheetId="2" r:id="rId1"/>
  </sheets>
  <definedNames>
    <definedName name="_xlnm.Print_Area" localSheetId="0">HM!$A$1:$I$207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2" l="1"/>
  <c r="G145" i="2" l="1"/>
  <c r="H145" i="2" s="1"/>
  <c r="D175" i="2"/>
  <c r="D172" i="2"/>
  <c r="D171" i="2"/>
  <c r="D165" i="2"/>
  <c r="D148" i="2"/>
  <c r="D147" i="2"/>
  <c r="D149" i="2" s="1"/>
  <c r="D150" i="2" s="1"/>
  <c r="D151" i="2" s="1"/>
  <c r="G7" i="2" l="1"/>
  <c r="H7" i="2" s="1"/>
  <c r="G8" i="2"/>
  <c r="H8" i="2" s="1"/>
  <c r="G9" i="2"/>
  <c r="H9" i="2" s="1"/>
  <c r="G10" i="2"/>
  <c r="H10" i="2" s="1"/>
  <c r="G11" i="2"/>
  <c r="H11" i="2" s="1"/>
  <c r="G12" i="2"/>
  <c r="H12" i="2" s="1"/>
  <c r="G14" i="2"/>
  <c r="H14" i="2" s="1"/>
  <c r="G15" i="2"/>
  <c r="H15" i="2" s="1"/>
  <c r="G16" i="2"/>
  <c r="H16" i="2" s="1"/>
  <c r="G17" i="2"/>
  <c r="H17" i="2" s="1"/>
  <c r="G18" i="2"/>
  <c r="H18" i="2" s="1"/>
  <c r="G19" i="2"/>
  <c r="H19" i="2" s="1"/>
  <c r="G20" i="2"/>
  <c r="H20" i="2" s="1"/>
  <c r="G21" i="2"/>
  <c r="H21" i="2" s="1"/>
  <c r="G22" i="2"/>
  <c r="H22" i="2" s="1"/>
  <c r="G24" i="2"/>
  <c r="H24" i="2" s="1"/>
  <c r="G25" i="2"/>
  <c r="H25" i="2" s="1"/>
  <c r="G26" i="2"/>
  <c r="H26" i="2" s="1"/>
  <c r="G27" i="2"/>
  <c r="H27" i="2" s="1"/>
  <c r="G29" i="2"/>
  <c r="H29" i="2" s="1"/>
  <c r="G30" i="2"/>
  <c r="H30" i="2" s="1"/>
  <c r="G32" i="2"/>
  <c r="H32" i="2" s="1"/>
  <c r="G33" i="2"/>
  <c r="H33" i="2" s="1"/>
  <c r="G34" i="2"/>
  <c r="H34" i="2" s="1"/>
  <c r="G35" i="2"/>
  <c r="H35" i="2" s="1"/>
  <c r="G36" i="2"/>
  <c r="H36" i="2" s="1"/>
  <c r="G38" i="2"/>
  <c r="H38" i="2" s="1"/>
  <c r="G39" i="2"/>
  <c r="H39" i="2" s="1"/>
  <c r="G40" i="2"/>
  <c r="H40" i="2" s="1"/>
  <c r="G44" i="2"/>
  <c r="H44" i="2" s="1"/>
  <c r="G45" i="2"/>
  <c r="H45" i="2" s="1"/>
  <c r="G46" i="2"/>
  <c r="H46" i="2" s="1"/>
  <c r="G47" i="2"/>
  <c r="H47" i="2" s="1"/>
  <c r="G48" i="2"/>
  <c r="H48" i="2" s="1"/>
  <c r="G49" i="2"/>
  <c r="H49" i="2" s="1"/>
  <c r="G50" i="2"/>
  <c r="H50" i="2" s="1"/>
  <c r="G51" i="2"/>
  <c r="H51" i="2" s="1"/>
  <c r="G52" i="2"/>
  <c r="H52" i="2" s="1"/>
  <c r="G53" i="2"/>
  <c r="H53" i="2" s="1"/>
  <c r="G54" i="2"/>
  <c r="H54" i="2" s="1"/>
  <c r="G55" i="2"/>
  <c r="H55" i="2" s="1"/>
  <c r="G56" i="2"/>
  <c r="H56" i="2" s="1"/>
  <c r="G57" i="2"/>
  <c r="H57" i="2" s="1"/>
  <c r="G58" i="2"/>
  <c r="H58" i="2" s="1"/>
  <c r="G59" i="2"/>
  <c r="H59" i="2" s="1"/>
  <c r="G60" i="2"/>
  <c r="H60" i="2" s="1"/>
  <c r="G62" i="2"/>
  <c r="H62" i="2" s="1"/>
  <c r="G63" i="2"/>
  <c r="H63" i="2" s="1"/>
  <c r="G64" i="2"/>
  <c r="H64" i="2" s="1"/>
  <c r="G65" i="2"/>
  <c r="H65" i="2" s="1"/>
  <c r="G66" i="2"/>
  <c r="H66" i="2" s="1"/>
  <c r="G67" i="2"/>
  <c r="H67" i="2" s="1"/>
  <c r="G68" i="2"/>
  <c r="H68" i="2" s="1"/>
  <c r="G69" i="2"/>
  <c r="H69" i="2" s="1"/>
  <c r="G70" i="2"/>
  <c r="H70" i="2" s="1"/>
  <c r="G72" i="2"/>
  <c r="H72" i="2" s="1"/>
  <c r="G74" i="2"/>
  <c r="H74" i="2" s="1"/>
  <c r="G76" i="2"/>
  <c r="H76" i="2" s="1"/>
  <c r="G80" i="2"/>
  <c r="H80" i="2" s="1"/>
  <c r="G81" i="2"/>
  <c r="H81" i="2" s="1"/>
  <c r="G82" i="2"/>
  <c r="H82" i="2" s="1"/>
  <c r="G83" i="2"/>
  <c r="H83" i="2" s="1"/>
  <c r="G84" i="2"/>
  <c r="H84" i="2" s="1"/>
  <c r="G85" i="2"/>
  <c r="H85" i="2" s="1"/>
  <c r="G86" i="2"/>
  <c r="H86" i="2" s="1"/>
  <c r="G87" i="2"/>
  <c r="H87" i="2" s="1"/>
  <c r="G88" i="2"/>
  <c r="H88" i="2" s="1"/>
  <c r="G89" i="2"/>
  <c r="H89" i="2" s="1"/>
  <c r="G90" i="2"/>
  <c r="H90" i="2" s="1"/>
  <c r="G91" i="2"/>
  <c r="H91" i="2" s="1"/>
  <c r="G92" i="2"/>
  <c r="H92" i="2" s="1"/>
  <c r="G93" i="2"/>
  <c r="H93" i="2" s="1"/>
  <c r="G95" i="2"/>
  <c r="H95" i="2" s="1"/>
  <c r="G97" i="2"/>
  <c r="H97" i="2" s="1"/>
  <c r="G98" i="2"/>
  <c r="H98" i="2" s="1"/>
  <c r="G99" i="2"/>
  <c r="H99" i="2" s="1"/>
  <c r="G100" i="2"/>
  <c r="H100" i="2" s="1"/>
  <c r="G101" i="2"/>
  <c r="H101" i="2" s="1"/>
  <c r="G102" i="2"/>
  <c r="H102" i="2" s="1"/>
  <c r="G103" i="2"/>
  <c r="H103" i="2" s="1"/>
  <c r="G104" i="2"/>
  <c r="H104" i="2" s="1"/>
  <c r="G105" i="2"/>
  <c r="H105" i="2" s="1"/>
  <c r="G106" i="2"/>
  <c r="H106" i="2" s="1"/>
  <c r="G107" i="2"/>
  <c r="H107" i="2" s="1"/>
  <c r="G108" i="2"/>
  <c r="H108" i="2" s="1"/>
  <c r="G109" i="2"/>
  <c r="H109" i="2" s="1"/>
  <c r="G110" i="2"/>
  <c r="H110" i="2" s="1"/>
  <c r="G111" i="2"/>
  <c r="H111" i="2" s="1"/>
  <c r="G113" i="2"/>
  <c r="H113" i="2" s="1"/>
  <c r="G114" i="2"/>
  <c r="H114" i="2" s="1"/>
  <c r="G115" i="2"/>
  <c r="H115" i="2" s="1"/>
  <c r="G116" i="2"/>
  <c r="H116" i="2" s="1"/>
  <c r="G117" i="2"/>
  <c r="H117" i="2" s="1"/>
  <c r="G118" i="2"/>
  <c r="H118" i="2" s="1"/>
  <c r="G119" i="2"/>
  <c r="H119" i="2" s="1"/>
  <c r="G120" i="2"/>
  <c r="H120" i="2" s="1"/>
  <c r="G121" i="2"/>
  <c r="H121" i="2" s="1"/>
  <c r="G125" i="2"/>
  <c r="H125" i="2" s="1"/>
  <c r="G126" i="2"/>
  <c r="H126" i="2" s="1"/>
  <c r="G127" i="2"/>
  <c r="H127" i="2" s="1"/>
  <c r="G128" i="2"/>
  <c r="H128" i="2" s="1"/>
  <c r="G129" i="2"/>
  <c r="H129" i="2" s="1"/>
  <c r="G130" i="2"/>
  <c r="H130" i="2" s="1"/>
  <c r="G131" i="2"/>
  <c r="H131" i="2" s="1"/>
  <c r="G132" i="2"/>
  <c r="H132" i="2" s="1"/>
  <c r="G133" i="2"/>
  <c r="H133" i="2" s="1"/>
  <c r="G134" i="2"/>
  <c r="H134" i="2" s="1"/>
  <c r="G135" i="2"/>
  <c r="H135" i="2" s="1"/>
  <c r="G136" i="2"/>
  <c r="H136" i="2" s="1"/>
  <c r="G137" i="2"/>
  <c r="H137" i="2" s="1"/>
  <c r="G138" i="2"/>
  <c r="H138" i="2" s="1"/>
  <c r="G139" i="2"/>
  <c r="H139" i="2" s="1"/>
  <c r="G140" i="2"/>
  <c r="H140" i="2" s="1"/>
  <c r="G141" i="2"/>
  <c r="H141" i="2" s="1"/>
  <c r="G142" i="2"/>
  <c r="H142" i="2" s="1"/>
  <c r="G146" i="2"/>
  <c r="H146" i="2" s="1"/>
  <c r="G147" i="2"/>
  <c r="H147" i="2" s="1"/>
  <c r="G148" i="2"/>
  <c r="H148" i="2" s="1"/>
  <c r="G149" i="2"/>
  <c r="H149" i="2" s="1"/>
  <c r="G150" i="2"/>
  <c r="H150" i="2" s="1"/>
  <c r="G151" i="2"/>
  <c r="H151" i="2" s="1"/>
  <c r="G152" i="2"/>
  <c r="H152" i="2" s="1"/>
  <c r="G153" i="2"/>
  <c r="H153" i="2" s="1"/>
  <c r="G155" i="2"/>
  <c r="H155" i="2" s="1"/>
  <c r="G156" i="2"/>
  <c r="H156" i="2" s="1"/>
  <c r="G157" i="2"/>
  <c r="H157" i="2" s="1"/>
  <c r="G158" i="2"/>
  <c r="H158" i="2" s="1"/>
  <c r="G159" i="2"/>
  <c r="H159" i="2" s="1"/>
  <c r="G160" i="2"/>
  <c r="H160" i="2" s="1"/>
  <c r="G161" i="2"/>
  <c r="H161" i="2" s="1"/>
  <c r="G162" i="2"/>
  <c r="H162" i="2" s="1"/>
  <c r="G163" i="2"/>
  <c r="H163" i="2" s="1"/>
  <c r="G164" i="2"/>
  <c r="H164" i="2" s="1"/>
  <c r="G165" i="2"/>
  <c r="H165" i="2" s="1"/>
  <c r="G166" i="2"/>
  <c r="H166" i="2" s="1"/>
  <c r="G167" i="2"/>
  <c r="H167" i="2" s="1"/>
  <c r="G168" i="2"/>
  <c r="H168" i="2" s="1"/>
  <c r="G169" i="2"/>
  <c r="H169" i="2" s="1"/>
  <c r="G170" i="2"/>
  <c r="H170" i="2" s="1"/>
  <c r="G171" i="2"/>
  <c r="H171" i="2" s="1"/>
  <c r="G172" i="2"/>
  <c r="H172" i="2" s="1"/>
  <c r="G173" i="2"/>
  <c r="H173" i="2" s="1"/>
  <c r="G174" i="2"/>
  <c r="H174" i="2" s="1"/>
  <c r="G175" i="2"/>
  <c r="H175" i="2" s="1"/>
  <c r="G176" i="2"/>
  <c r="H176" i="2" s="1"/>
  <c r="G177" i="2"/>
  <c r="H177" i="2" s="1"/>
  <c r="G179" i="2"/>
  <c r="H179" i="2" s="1"/>
  <c r="G180" i="2"/>
  <c r="H180" i="2" s="1"/>
  <c r="G181" i="2"/>
  <c r="H181" i="2" s="1"/>
  <c r="G182" i="2"/>
  <c r="H182" i="2" s="1"/>
  <c r="G183" i="2"/>
  <c r="H183" i="2" s="1"/>
  <c r="G184" i="2"/>
  <c r="H184" i="2" s="1"/>
  <c r="G187" i="2"/>
  <c r="H187" i="2" s="1"/>
  <c r="H188" i="2" s="1"/>
  <c r="H6" i="2"/>
  <c r="H122" i="2" l="1"/>
  <c r="H77" i="2"/>
  <c r="H185" i="2"/>
  <c r="H41" i="2"/>
  <c r="H189" i="2" l="1"/>
  <c r="H190" i="2" s="1"/>
  <c r="H191" i="2" s="1"/>
</calcChain>
</file>

<file path=xl/sharedStrings.xml><?xml version="1.0" encoding="utf-8"?>
<sst xmlns="http://schemas.openxmlformats.org/spreadsheetml/2006/main" count="528" uniqueCount="220">
  <si>
    <t>№</t>
  </si>
  <si>
    <t>Наименование на СМР</t>
  </si>
  <si>
    <t>Единична мярка</t>
  </si>
  <si>
    <t>Количество</t>
  </si>
  <si>
    <t>Заплата
BGN, без вкл. ДДС</t>
  </si>
  <si>
    <t>Материал
BGN, без вкл. ДДС</t>
  </si>
  <si>
    <t>Един. цена
лева, без вкл. ДДС</t>
  </si>
  <si>
    <t>Обща стойност
BGN, без ДДС</t>
  </si>
  <si>
    <t>Описание продукти/материали и др.</t>
  </si>
  <si>
    <t>I.</t>
  </si>
  <si>
    <t>Неприложимо</t>
  </si>
  <si>
    <t>БР</t>
  </si>
  <si>
    <t>Доставка, монтаж и последващ демонтаж на информационна табела</t>
  </si>
  <si>
    <t>II.</t>
  </si>
  <si>
    <t>Засипване на изкопи и уплътняване на земни маси на пластове от 10см до достигане на 97% от естествената плътност на почвата</t>
  </si>
  <si>
    <t>Доставка и разстилане на трошен камък 0-63, включително уплътняване на пластове по 20 см с вибрационен валяк</t>
  </si>
  <si>
    <t>Не е необходимо</t>
  </si>
  <si>
    <t>Доставка и полагане на плътно полиетиленово фолио</t>
  </si>
  <si>
    <t>III.</t>
  </si>
  <si>
    <t>Производител, марка, вид, модел:</t>
  </si>
  <si>
    <t>Направа на изкоп с ширина 0.60-1.20м и дълб. до 2м- неукрепен</t>
  </si>
  <si>
    <t>Натоварване и извозване, вкл. разтоварване на излишни земни почви от изкоп, вкл. такса депониране</t>
  </si>
  <si>
    <t>Доставка и полагане на пясък под и около тръбите /Н=0.40м до 0.70м/</t>
  </si>
  <si>
    <t>Доставка и монтаж на опорен блок</t>
  </si>
  <si>
    <t>ПЛОЩАДКОВА КАНАЛИЗАЦИЯ</t>
  </si>
  <si>
    <t>Изпитване канализация</t>
  </si>
  <si>
    <t>Доставка и монтаж стоманен снегозадържащ профил с цветно полиестерно покритие цвят по RAL7039</t>
  </si>
  <si>
    <t>Доставка и монтаж на водосточни тръби непрекъснати от ламарина с полиестерно покритие цвят по RAL7039 с диаметър ф100</t>
  </si>
  <si>
    <t>ДРУГИ</t>
  </si>
  <si>
    <t>Подготвяне и предаване на екзекутивна документация, по всички проектни части, в 3 екземпляра</t>
  </si>
  <si>
    <t xml:space="preserve">Обща стойност, BGN, без включен ДДС: </t>
  </si>
  <si>
    <t>Указания за попълване на документа в частта: Строителство на сградата:</t>
  </si>
  <si>
    <t>Колона 9: 
- Когато Участникът ще използва описаните, като примерни от Възложителя продукти/материали и др., в колона 9 не се попълва нищо за тези позиции (Участникът приема така посочените от Възложителя продукти/материали и др. и ще ги използва за цялостното изпълнение на тези позиции).
- Когато позицията не изисква влагането на продукти/материали и др. в колоната е записано "Неприложимо".  
- В случай, че за цялостното изпълнение на определена позиция Участникът ще използва еквивалентен на посочения от Възложителя продукт/материал и др., Участникът описва подробно продукта/материала и др. в следната последователност: Производител, марка, вид, модел, в зависимост от приложимостта му към позицията. 
- В случай, че за определена позиция Възложителя не е посочил конкретен производител, марка, вид, модел на продукт/материал и др, но в колона 9 е записано „Производител, марка, вид, модел“, Участникът описва в същата последователност предлагания от него продукт за цялостно изпълнение на съответната позиция, с параметри и характеристики покриващи минималните изисквания на Възложителя в настоящата процедура. 
- В случай, че за определена позиция Възложителят не е посочил и няма предпочитания към конкретен производител, марка, вид, модел на продукт/материал и др., в колона 9 е записано "Не е необходимо". Участникът не описва предлагания от него продукт. Това не освобождава Участникът от използването на продукти/материали и др. с параметри и характеристики покриващи минималните изисквания на Възложителя в настоящата процедура.</t>
  </si>
  <si>
    <t>Забележки:</t>
  </si>
  <si>
    <t>СТРОИТЕЛНИ КОНСТРУКЦИИ</t>
  </si>
  <si>
    <t>ДЕМОНТАЖНИ РАБОТИ, ВРЕМЕННО СТРОИТЕЛСТВО</t>
  </si>
  <si>
    <t>Доставка, монтаж и последващ демонтаж на временна строителна ограда</t>
  </si>
  <si>
    <t>м</t>
  </si>
  <si>
    <t>Демонтаж съществуващ метален въздуховод вкл. Натоварване и извозване до склад на възложителя до20км</t>
  </si>
  <si>
    <t>кг</t>
  </si>
  <si>
    <t>Демонтаж на покривен панел вкл. Натоварване, извозване и депониране на отпадъците</t>
  </si>
  <si>
    <t>м2</t>
  </si>
  <si>
    <t>Демонтаж на стоманена конструкция /козирка/ вкл. Натоварване и извозване до склад на възложителя до20км</t>
  </si>
  <si>
    <t>Прорязване на асфалтова настилка с фугорез</t>
  </si>
  <si>
    <t>Къртене на асфалтова настилка с дебелина 10см, включително натоварване, извозване и депониране на стр. отпадъци</t>
  </si>
  <si>
    <t>ЗЕМНИ РАБОТИ</t>
  </si>
  <si>
    <t>Направа  на масов изкоп с багер в земни почвис дълбочина до 50см включително  натоварване, извозване и депониране на излишните земни маси</t>
  </si>
  <si>
    <t>м3</t>
  </si>
  <si>
    <t>Направа  на масов изкоп с багер в земни почвис дълбочина до 50см включително  натоварване, извозване и депониране в рамките на обекта</t>
  </si>
  <si>
    <t>Направа на изкоп с багер в земни почви за единични фундаменти до 1.5м2 и дълбочина до 1.00м, вкл. Натоварване, извозване и депониране на излишните земни маси</t>
  </si>
  <si>
    <t>Направа на изкоп с багер в земни почви за ранбалки с широчина 30см и дълбочина до 0,30м, вкл. Натоварване, извозване и депониране на излишните земни маси</t>
  </si>
  <si>
    <t>Направа на ръчен изкоп в земни почви за оформяне на земното легло, вкл. Натоварване, извозване и депониране на излишните земни маси</t>
  </si>
  <si>
    <t>Уплътняване на земната основа</t>
  </si>
  <si>
    <t>Разриване натоварване, транспорт и разтоварване на земни маси от депо</t>
  </si>
  <si>
    <t>Направа на трошенокаменна настилка фракция - 0-63, вкл. Уплътняване на пластове с дебелина макс.20см</t>
  </si>
  <si>
    <t>КОФРАЖНИ РАБОТИ</t>
  </si>
  <si>
    <t>Направа на кофраж за подложен бетон вкл. декофриране</t>
  </si>
  <si>
    <t>Направа на кофраж за единични фундаменти вкл. декофриране</t>
  </si>
  <si>
    <t>Направа на кофраж за подколонници и рандбалки вкл. декофриране</t>
  </si>
  <si>
    <t>Направа на кофраж за видим бетон на бетонов борд вкл. Скосяване на външните ъгли под 45 градуса</t>
  </si>
  <si>
    <t>АРМИРОВЪЧНИ РАБОТИ</t>
  </si>
  <si>
    <t>Доставка и монтаж на армировка АI и AIII</t>
  </si>
  <si>
    <t>Доставка и монтаж на армировъчна мрежа N8 20/20 см, вкл. Застъпване</t>
  </si>
  <si>
    <t>БЕТОНОВИ РАБОТИ</t>
  </si>
  <si>
    <t xml:space="preserve">Доставка и полагане на бетон клас В 25 (С 20/25) за фундаменти ранбалки </t>
  </si>
  <si>
    <t>Доставка и полагане на бетон клас В 25 (С 20/25) за  бордове видим бетон</t>
  </si>
  <si>
    <t>Доставка и полагане на бетон клас В 30 (С 25/30) за настилки (полипропиленови фибри 400г./м3, стоманени фибри 19кг/м3, повърхностен втвърдител, импрегнатор, шлайфане)</t>
  </si>
  <si>
    <t>Прорязване на бетон вкл.запълване на привидни фуги с полиуретанов фугопълнител</t>
  </si>
  <si>
    <t>МЕТАЛНИ КОНСТРУКЦИИ</t>
  </si>
  <si>
    <t>Доставка и монтаж на анкерни групи</t>
  </si>
  <si>
    <t>Доставка и монтаж на носеща стоманена конструкция, антикорозионно обработена, двукратно (ферми, колони, греди,  столици и др), включително крепежни елементи</t>
  </si>
  <si>
    <t>Боядисване  /доставка и полагане/ на нови метални конструкции, двукратно, с емайллак на  "Оргахим" или еквивалентен, включително почистване на повърхността, опазване на околните повърхности чрез облепване и др.</t>
  </si>
  <si>
    <t>ОБЩО  I. СТРОИТЕЛНИ КОНСТРУКЦИИ:</t>
  </si>
  <si>
    <t>АРХИТЕКТУРА</t>
  </si>
  <si>
    <t>ОБЛИЦОВЪЧНИ РАБОТИ</t>
  </si>
  <si>
    <t xml:space="preserve">Доставка и монтаж на фасадни термопанели с дебелина 5см с минерална вата, скрит монтаж Коеф. на топлопроводимост λ=0.041 W/mK, плътност на изолационния слой 100кг/м3, цвят по RAL9002TFACE S MW производител "Технопанел", или еквивалент  </t>
  </si>
  <si>
    <t>Доставка и монтаж на уплътнителен профил под обшивка било</t>
  </si>
  <si>
    <t>Доставка и монтаж на студено огънат L профил 50/50/3 за седящ улук между нова сграда и съществуващ метален склад</t>
  </si>
  <si>
    <t>Направа /доставка и монтаж/ на предстенна обшивка с обикновен гипсокартон с дебелина 12,5 мм на метална конструкция, еднослойна "Кнауф" или еквивалентна, включително алуминиеви ъглови профили, обработка на повърхността до фаза "готова за боядисване"</t>
  </si>
  <si>
    <t>Боядисване   /доставка и полагане/ двукратно с латексова боя  по стени и тавани , цвят бял, "Леко Интерин" на "Оргахим"АД, вкл. почистване на повърхността, грундиране, опазване на околните повърхности чрез облепване и др. или еквивалентна</t>
  </si>
  <si>
    <t>ДОГРАМИ И СЕКЦИОННИ ВРАТИ</t>
  </si>
  <si>
    <t>Демонтаж на алуминиева или PVC дограма от зид всякакъв вид, включително натоварване и извозване на отпадъците до склад на възложителя в рамките на 10 км, разтоварване в рамките на склада</t>
  </si>
  <si>
    <t>Доставка и монтаж на дограмата с алуминиеви профили с прекъснат термичен мост, с цвят на праховото покритие на профилите RAL 7039. Остъкляване с двоен стъклопакет, с обща дебелина 24мм, с коефициент на топлопреминаване до 1,4 W/(m2k). Стъклопакета от 4мм бяло флоатно стъкло + 4мм мултифункционално стъкло. Окомплектовка с PVC GU EJ T&amp;T обков за отваряемите части.Серия Е45 на производителя ЕТЕМ или еквивалент. По спесификация на дограма П1 200/100</t>
  </si>
  <si>
    <t>Доставка и монтаж на дограмата с алуминиеви профили с прекъснат термичен мост, с цвят на праховото покритие на профилите RAL 7039. Остъкляване с двоен стъклопакет, с обща дебелина 24мм, с коефициент на топлопреминаване до 1,4 W/(m2k). Стъклопакета от 4мм бяло флоатно стъкло + 4мм мултифункционално стъкло. Окомплектовка с PVC GU EJ T&amp;T обков за отваряемите части.Серия Е45 на производителя ЕТЕМ или еквивалент. По спесификация на дограма П2 400/100</t>
  </si>
  <si>
    <t xml:space="preserve">Доставка и монтаж на Метална Пожароустойчива плъзгаща се врата,фирма "Новоферм Балкан" ЕАД ,  модел “SLIDING DOOR REI 120” или еквивалент, с ПУ 120 MIN .  КРИЛО: дебелина 80 мм, дебелина на ламарината 0.9 мм, изолационен пълнеж, поцинкованo , боядисанo в цвят по RAL9002
Рамка: за монтаж върху отвора с горен водач, поцинкованa и боядисанa в цвят по RAL9002.  Автоматично затварящо устройство чрез противотержест контролирана  от  електромагнит (за свързване към централизирана противоппож.  с-ма).
</t>
  </si>
  <si>
    <t>ЗИДАРСКИ РАБОТИ</t>
  </si>
  <si>
    <t>Доставка и изграждане на тухлена зидария с дебелина 25см, с керамични решетъчни  тухли, на вароциментов разтвор</t>
  </si>
  <si>
    <t>МАЗАЧЕСКИ РАБОТИ</t>
  </si>
  <si>
    <t>Направа /доставка и полагане/ на гипсо-варова мазилка по вътрешни стени и тавани, напр."Рьофикс 150" или еквивалентна, включително почистване на основата, грундиране със свързващ мост "Рьофикс 10" или "Рьофикс Neutralisationsanstrich" или еквивалентен</t>
  </si>
  <si>
    <t>ДРУГИ РАБОТИ</t>
  </si>
  <si>
    <t>Монтаж и демонтаж на вътрешно работно скеле</t>
  </si>
  <si>
    <t>ОБЩО  II. АРХИТЕКТУРА:</t>
  </si>
  <si>
    <t>В и К</t>
  </si>
  <si>
    <t>ВОДОПРОВОД ЗА  ПП  НУЖДИ</t>
  </si>
  <si>
    <t>Доставка и полагане в готов изкоп тръба PE-HD Ø75</t>
  </si>
  <si>
    <t>Доставка и полагане в готов изкоп тръба PE-HD Ø63</t>
  </si>
  <si>
    <t>Водопровод в сгради от поцинковани тръби Ø2" студена вода, боядисани по RAL9002</t>
  </si>
  <si>
    <t>Изпитване водопроводи под хидравлично налягане</t>
  </si>
  <si>
    <t>Дезинфекция водопровод</t>
  </si>
  <si>
    <t>Доставка и монтаж пожарна касета (вграден монтаж или на стойка) в комплект със СКØ2", шланг и струйник</t>
  </si>
  <si>
    <t>Доставка и монтаж закладни части по укрепване на окачен водопровод /шпилка, планка/ през 1.0 м</t>
  </si>
  <si>
    <t>к-т</t>
  </si>
  <si>
    <t>Доставка и монтаж тройник Ø75/Ø63/Ø75</t>
  </si>
  <si>
    <t>Доставка и монтаж намалител Ø75/Ø63</t>
  </si>
  <si>
    <t>Доставка и монтаж коляно Ø63-90°</t>
  </si>
  <si>
    <t xml:space="preserve">УСЛОВНО ЧИСТИ ВОДИ - ДЪЖДОВНА КАНАЛИЗАЦИЯ </t>
  </si>
  <si>
    <t>Доставка и монтаж ревизионни отвори за В.Тр. Ø100</t>
  </si>
  <si>
    <t xml:space="preserve">ПЛОЩАДКОВ ВОДОПРОВОД </t>
  </si>
  <si>
    <t>Прорязване на асфалтова настилка</t>
  </si>
  <si>
    <t>Разрушаване на асфалтова настилка, вкл. Натоварване, извозване и депониране на строителни отпадъци</t>
  </si>
  <si>
    <t>Механизиран изкоп в земни почви, вкл. Натоварване, извозване и депониране на излишни земни маси</t>
  </si>
  <si>
    <t>Доставка, насипване и уплътняване на пясък под, около и над тръби</t>
  </si>
  <si>
    <t>Обратен насип с трошен камък 0-63, вкл. Уплътняване на пластове от по 20см</t>
  </si>
  <si>
    <t>Възстановяване на асфалтова настилка- битумен разлив, първи пласт неплътен асфалт 4см, битумен разлив, втори пласт плътен асфалтобетон</t>
  </si>
  <si>
    <t>Изпитване водопровод</t>
  </si>
  <si>
    <t>Промиване и дезинфекция водопроводи</t>
  </si>
  <si>
    <t>Доставка и монтаж единично отклонение ЕО Ø160/Ø75</t>
  </si>
  <si>
    <t>Доставка и монтаж на спирателен кран  - СК ф65 с охр. гарнитура</t>
  </si>
  <si>
    <t>Доставка и монтаж на ПФ Ø75</t>
  </si>
  <si>
    <t>Доставка и монтаж на Св.Фл. Ø65</t>
  </si>
  <si>
    <t>Доставка и монтаж на Упл. Ø65</t>
  </si>
  <si>
    <t>Доставка и полагане в готов изкоп тръба д.PVCØ160 SN8</t>
  </si>
  <si>
    <t>СМР по направа на заустване в същ. дъждоприемен отток</t>
  </si>
  <si>
    <t>ОБЩО  III. В и К:</t>
  </si>
  <si>
    <t>IV.</t>
  </si>
  <si>
    <t>ЕЛЕКТРО</t>
  </si>
  <si>
    <t xml:space="preserve">СГРАДНИ ЕЛ МРЕЖИ </t>
  </si>
  <si>
    <t>Доставка и монтаж на осветително тяло аварийно с LED 1х8W, IP44</t>
  </si>
  <si>
    <t>Доставка и монтаж на осветително тяло с LED 1x130W, IP65</t>
  </si>
  <si>
    <t>Доставка и монтаж на осветително тяло с LED 1x100W, IP54</t>
  </si>
  <si>
    <t>Доставка и монтаж на ключ девиаторен открит монтаж</t>
  </si>
  <si>
    <t>Доставка и монтаж на Конзоли открит монтаж</t>
  </si>
  <si>
    <t>Доставка и монтаж на Разклонителни кутии открит монтаж кръгли</t>
  </si>
  <si>
    <t>Доставка и монтаж на Табла Открит монтаж</t>
  </si>
  <si>
    <t>Доставка и монтаж на Кабел NYM 3x1,5mm</t>
  </si>
  <si>
    <t>Доставка и монтаж на Кабел NYM 3x2,5mm</t>
  </si>
  <si>
    <t>Доставка и монтаж на Кабел NYM 5x10mm</t>
  </si>
  <si>
    <t>Доставка и монтаж на PVC гофриран шлаух  Ø16mm.</t>
  </si>
  <si>
    <t>Доставка и монтаж на PVC гофриран шлаух  Ø23mm.</t>
  </si>
  <si>
    <t>Доставка и монтаж на PVC тръба  Ø19mm.</t>
  </si>
  <si>
    <t>Доставка и монтаж на ALMgSi 0,5 - проводник, полутвърд</t>
  </si>
  <si>
    <t>Доставка и монтаж на заземителни колове Fe 63/63/6mm</t>
  </si>
  <si>
    <t>Доставка и монтаж на Шина поцинкована 40/4mm</t>
  </si>
  <si>
    <t>Доставка и монтаж на контролна клема</t>
  </si>
  <si>
    <t>Доставка и монтаж на Кабелна скара перфорирана 100/5, вкл. крепежни елементи</t>
  </si>
  <si>
    <t>ПОЖАРОИЗВЕСТИТЕЛНА ИНСТАЛАЦИЯ</t>
  </si>
  <si>
    <t>ИНСТАЛАЦИОННИ  РАБОТИ</t>
  </si>
  <si>
    <t>Също,но кабел NYM 3x2,5 mm2</t>
  </si>
  <si>
    <t>Също,но кабел NYM 2x1,5 mm2</t>
  </si>
  <si>
    <t>Също,но кабел NYM 4x1,5 mm2</t>
  </si>
  <si>
    <t>Изтегляне проводници  в гофриран шлаух</t>
  </si>
  <si>
    <t xml:space="preserve">Доставка Ø16PVC ГОФРИРАНА ТРЪБА Неразп.горене,320N/5см </t>
  </si>
  <si>
    <t>Полагане на гофриран шлаух по таван и директно</t>
  </si>
  <si>
    <t>МОНТАЖНИ  РАБОТИ</t>
  </si>
  <si>
    <t>Монтаж токозахранваща и контролно-сигнална секция за пожароизвестителна уредба</t>
  </si>
  <si>
    <t>Монтаж на съставна секция за 2 известителни канала към пожароизвестителна централа с измерване и изравняване на параметрите на пожароизвестителната линия към нея</t>
  </si>
  <si>
    <t>Монтаж на главен пожароизвестителен блок към пожароизвестителна уредба с измерване и изравняване на параметрите</t>
  </si>
  <si>
    <t>Монтаж на блок преобразователен линеен от системата на пожароизвестителна линия</t>
  </si>
  <si>
    <t>Монтаж на автоматичен пожароизвестител,преобразуващ неелектрични величини (сила,топлина,светлина и други) в електрически</t>
  </si>
  <si>
    <t>Доставка и монтаж на ръчен бутонен пожароизвестител</t>
  </si>
  <si>
    <t>Монтаж на стенно командно табло за пожарна автоматика с релейно-контакторна и полупроводникова апаратура</t>
  </si>
  <si>
    <t>Монтаж на сигнално табло</t>
  </si>
  <si>
    <t>Доставка и монтаж на вторичен светлинен индикатор</t>
  </si>
  <si>
    <t>Прозвъняване и подсъединяване на жила</t>
  </si>
  <si>
    <t>Монтаж на съпротивление (диоди)</t>
  </si>
  <si>
    <t>Доставка на диоди КД 1113</t>
  </si>
  <si>
    <t>Привеждане в работно състояние на токозахранваща и контролно-сигнална секция за пожароизвестителна уредба</t>
  </si>
  <si>
    <t>Привеждане в работно състояние на съставна секция за 4 известителни канала към пожароизвестителна централа с измерване и изравняване на параметрите на пожароизвестителната линия към нея</t>
  </si>
  <si>
    <t>Привеждане в работно състояние на главен пожароизвестителен блок към пожароизвестителна уредба с измерване и изравняване на параметрите</t>
  </si>
  <si>
    <t>Привеждане в работно състояние на автоматичен пожароизвестител, преобразуващ неелектрични величини (дим, топлина,светлина) в електрически</t>
  </si>
  <si>
    <t>Привеждане в работно състояние на ръчен бутонен пожароизвестител</t>
  </si>
  <si>
    <t>Привеждане в работно състояние на стенно табло за пожарна автоматика с релейно-контакторна и полупроводникова апаратура</t>
  </si>
  <si>
    <t>Привеждане в работно състояние на сигнално табло</t>
  </si>
  <si>
    <t>Привеждане в работно състояние на вторичен светлинен индикатор</t>
  </si>
  <si>
    <t>Комплексно изпитване за съвместна работа между уредба за дистанционно сигнализиране и управление  и табло автоматика</t>
  </si>
  <si>
    <t>Монтаж и формуване на акумулаторна батерия</t>
  </si>
  <si>
    <t>MAШИНИ И СЪОРЪЖЕНИЯ</t>
  </si>
  <si>
    <t>Доставка на пожароизвестителна централа FS5100 комплект с акумулаторна батерия</t>
  </si>
  <si>
    <t>Доставка на ръчен бутонен известител</t>
  </si>
  <si>
    <t xml:space="preserve">Доставка на вторичен светлинен индикатор </t>
  </si>
  <si>
    <t>Доставка на комплект светлинен и звуков сигнализатор</t>
  </si>
  <si>
    <t xml:space="preserve">Доставка на дайлър </t>
  </si>
  <si>
    <t>ОБЩО  IV. ЕЛЕЛКТРО:</t>
  </si>
  <si>
    <t>V.</t>
  </si>
  <si>
    <t>ОБЩО  V. ДРУГИ</t>
  </si>
  <si>
    <t>Доставка и монтаж на ламаринена обшивка около вентилационна тръба с цветно полиестерно покритие цвят по RAL7039 по детайл</t>
  </si>
  <si>
    <t xml:space="preserve">Доставка и монтаж на покривен термопанел с дебелина 6см с минерална вата, скрит монтаж Коеф. на топлопроводимост λ=0.041 W/mK, плътност на изолационния слой 100кг/м3, цвят по RAL9002, TTOP MW производител "Технопанел", или еквивалент </t>
  </si>
  <si>
    <t>Възстановяване на асфалтова настилка - битумен разлив, първи пласт неплътен асфалт 4см, битумен разлив, втори пласт плътен асфалтобетон</t>
  </si>
  <si>
    <t>Mонтаж на пожароизвестителна централа FS5100 комплект с акумулаторна батерия</t>
  </si>
  <si>
    <r>
      <t>Доставка на проводник JY(ST)Y 2x0,8 mm</t>
    </r>
    <r>
      <rPr>
        <vertAlign val="superscript"/>
        <sz val="10"/>
        <color indexed="8"/>
        <rFont val="Arial"/>
        <family val="2"/>
        <charset val="204"/>
      </rPr>
      <t>2</t>
    </r>
  </si>
  <si>
    <r>
      <t>Направа суха разделка на кабел до 6 mm</t>
    </r>
    <r>
      <rPr>
        <vertAlign val="superscript"/>
        <sz val="10"/>
        <rFont val="Arial"/>
        <family val="2"/>
        <charset val="204"/>
      </rPr>
      <t>2</t>
    </r>
  </si>
  <si>
    <r>
      <t>Свързване на проводник със съоръжение до 2,5 mm</t>
    </r>
    <r>
      <rPr>
        <vertAlign val="superscript"/>
        <sz val="10"/>
        <rFont val="Arial"/>
        <family val="2"/>
        <charset val="204"/>
      </rPr>
      <t>2</t>
    </r>
  </si>
  <si>
    <r>
      <t xml:space="preserve">Доставка на </t>
    </r>
    <r>
      <rPr>
        <sz val="10"/>
        <color indexed="8"/>
        <rFont val="Arial"/>
        <family val="2"/>
        <charset val="204"/>
      </rPr>
      <t xml:space="preserve">Комбиниран /Оптично-Димен/ термичен пожароизвестител </t>
    </r>
  </si>
  <si>
    <r>
      <rPr>
        <sz val="9"/>
        <rFont val="Arial"/>
        <family val="2"/>
        <charset val="204"/>
      </rPr>
      <t>Колона 5:</t>
    </r>
    <r>
      <rPr>
        <b/>
        <sz val="9"/>
        <rFont val="Arial"/>
        <family val="2"/>
        <charset val="204"/>
      </rPr>
      <t xml:space="preserve"> </t>
    </r>
    <r>
      <rPr>
        <sz val="9"/>
        <rFont val="Arial"/>
        <family val="2"/>
        <charset val="204"/>
      </rPr>
      <t xml:space="preserve">Вписва се стойността на всички разходи за труд (вкл.пътни, командировъчни, допълнителни разходи и др.) за изпълнението на единично количество от съответната дейност. </t>
    </r>
  </si>
  <si>
    <r>
      <rPr>
        <sz val="9"/>
        <rFont val="Arial"/>
        <family val="2"/>
        <charset val="204"/>
      </rPr>
      <t>Колона 6:</t>
    </r>
    <r>
      <rPr>
        <b/>
        <sz val="9"/>
        <rFont val="Arial"/>
        <family val="2"/>
        <charset val="204"/>
      </rPr>
      <t xml:space="preserve"> </t>
    </r>
    <r>
      <rPr>
        <sz val="9"/>
        <rFont val="Arial"/>
        <family val="2"/>
        <charset val="204"/>
      </rPr>
      <t>Вписва се стойността на всички разходи за материали (вкл.доставно-складови разходи, механизация, допълнителни разходи и др.) необходими за изпълнението на единично количество от съответната дейност.</t>
    </r>
  </si>
  <si>
    <r>
      <rPr>
        <sz val="9"/>
        <rFont val="Arial"/>
        <family val="2"/>
        <charset val="204"/>
      </rPr>
      <t>Колона 7:</t>
    </r>
    <r>
      <rPr>
        <b/>
        <sz val="9"/>
        <rFont val="Arial"/>
        <family val="2"/>
        <charset val="204"/>
      </rPr>
      <t xml:space="preserve"> </t>
    </r>
    <r>
      <rPr>
        <sz val="9"/>
        <rFont val="Arial"/>
        <family val="2"/>
        <charset val="204"/>
      </rPr>
      <t>Формира се от сбора на колона 5 и колона 6 и представлява</t>
    </r>
    <r>
      <rPr>
        <b/>
        <sz val="9"/>
        <rFont val="Arial"/>
        <family val="2"/>
        <charset val="204"/>
      </rPr>
      <t xml:space="preserve"> </t>
    </r>
    <r>
      <rPr>
        <sz val="9"/>
        <rFont val="Arial"/>
        <family val="2"/>
        <charset val="204"/>
      </rPr>
      <t xml:space="preserve">единичната стойност за изпълнение на единично количество от съответната дейност (формулата е заложена в клетката). Стойността трябва да съдържа всички разходи за цялостно изпълнение на позицията, дори и да не са описани конкретни дейности /и ако същите не са отделени в отделна позиция от количествената сметка/. </t>
    </r>
    <r>
      <rPr>
        <i/>
        <u/>
        <sz val="9"/>
        <rFont val="Arial"/>
        <family val="2"/>
        <charset val="204"/>
      </rPr>
      <t>Пример:</t>
    </r>
    <r>
      <rPr>
        <sz val="9"/>
        <rFont val="Arial"/>
        <family val="2"/>
        <charset val="204"/>
      </rPr>
      <t xml:space="preserve"> "Полагане на мазилка" - освен трудът и материалите за направа на мазилката следва да се включат и всички дейности и материали предхождащи мазилката - почистване на основата, обезпрашаване, грундиране и др. </t>
    </r>
  </si>
  <si>
    <r>
      <rPr>
        <sz val="9"/>
        <rFont val="Arial"/>
        <family val="2"/>
        <charset val="204"/>
      </rPr>
      <t>Колона 8</t>
    </r>
    <r>
      <rPr>
        <b/>
        <sz val="9"/>
        <rFont val="Arial"/>
        <family val="2"/>
        <charset val="204"/>
      </rPr>
      <t xml:space="preserve">: </t>
    </r>
    <r>
      <rPr>
        <sz val="9"/>
        <rFont val="Arial"/>
        <family val="2"/>
        <charset val="204"/>
      </rPr>
      <t>Формира общата стойност за изпълнение на прогнозираното количество дейност/ услуга/ доставка (формулата е заложена в клетката).</t>
    </r>
  </si>
  <si>
    <t>2. Участникът може да предостави всякаква допълнителна графична, текстова и др. документация в подкрепа на техническата си оферта.</t>
  </si>
  <si>
    <t>1.  При разминаване между единичните цени, предложени от участника и общата стойност, се взема предвид единичната цена.</t>
  </si>
  <si>
    <t>Допълнителни разходи за непредвидени дейности в размер на 5% от общата стойност на строителството на сградата</t>
  </si>
  <si>
    <t>ОБЩА СТОЙНОСТ СТРОИТЕЛСТВО НА СГРАДАТА</t>
  </si>
  <si>
    <t>Позиция 156 /допълнителни разходи за непредвидени дейности в размер на 5% от общата стойност на строителството на сградата/ не подлежи на корекция и попълване. Формулата е заложена в клетката</t>
  </si>
  <si>
    <t xml:space="preserve">Дата.................                                         </t>
  </si>
  <si>
    <t>Участник:…………………</t>
  </si>
  <si>
    <t xml:space="preserve">       /подпис/</t>
  </si>
  <si>
    <t>3. За посочените в настоящето Ценово предложение, както и в  Техническа спецификация и изисквания и в одобрения инвестиционен проект: конкретен стандарт, спецификация, техническа оценка, техническо одобрение, технически еталон, специфичен процес или метод на производство, конкретен модел, източник, специфичен процес, който характеризира продукта или услугата, търговска марка, патент, тип, конкретен произход или производство да се считат добавени думите „или еквивалентно/и“.</t>
  </si>
  <si>
    <t>ЦЕНОВО ПРЕДЛОЖЕНИЕ от участник ………………….......…………………………..…….. , към обществена поръчка за възлагане чрез събиране на оферти с обява № 173-ЕР-20-CE-С-З, с предмет: „Изграждане на нова сграда за складови дейности в УПИ XXIII – производствена дейност с идентификатор по КККР 56784.536.129 за нуждите на отдел НМ на територията на Централа 2 гр. Пловдив"</t>
  </si>
  <si>
    <t>Доставка и монтаж на Секционна индустриална врата 300/400 от стоманени панели. Секции от двустенни, хоризонтални стоманени сандвич-профили , пълни с  пенополиеретанова изолационна пяна, горещо поцинковани и грундирани от двете страни Общата дебелина на  секциите 40 мм. 
Необходими странични разстояния на водещата шина 130 и 250 мм.
Цветове: отвън RAL  7039 , отвътре RAL9002. Гумено уплътнение на най-долната и горна част на профила, и на страничните водачи. Сертифицирани по DIN  EN13241-1 , със защита от скъсване на  въжета.
      -Топлоизолация 0,52W/m²K на панел; Коефициента на шумопоглъщане Rw=25dB. 
      -Устойчивост на вятър  клас 3 - 0,5kN/m².
      -Водопроницаемост клас 2;  
     -  Въздухопроницаемост клас 2
Плътна без прозорци. Хоризонтално завиване на 450мм над отвора.
Вградена пешеходна врата с 110мм праг. Отваряне/затв. с мотор: „Slipondrive” T75 Impulse  с командно табло 360V,аварийно отваряне с верига. Със сензор  в гуменото уплътнение на най долния панел за обезопасяване при затваряне + допълнителна светлинна бариера за безопасност. Отваряне/затваряне  с дистанционно управление (2бр), производител и модел - фирма "Новоферм Балкан" ЕАД;  модел  "Thermo 40“ или еквивалент</t>
  </si>
  <si>
    <r>
      <t xml:space="preserve">Доставка и монтаж на ламаринена обшивка било с широчина на разгъвката до 610мм, по детайл, с цветно полиестерно покритие цвят по RAL7039 </t>
    </r>
    <r>
      <rPr>
        <b/>
        <sz val="10"/>
        <rFont val="Arial"/>
        <family val="2"/>
        <charset val="204"/>
      </rPr>
      <t>(Разгъвка=0.32 м.)</t>
    </r>
  </si>
  <si>
    <r>
      <t xml:space="preserve">Доставка и монтаж на ламаринена обшивка между покривен панел и съществуващ калкан с разгъвка до 700мм, по детайл, с цветно полиестерно покритие цвят по RAL7039 </t>
    </r>
    <r>
      <rPr>
        <b/>
        <sz val="10"/>
        <rFont val="Arial"/>
        <family val="2"/>
        <charset val="204"/>
      </rPr>
      <t>(Разгъвка=0.35 м.)</t>
    </r>
  </si>
  <si>
    <r>
      <t xml:space="preserve">Доставка и монтаж на ламаринена обшивка за външен ъгъл с разгъвка до 380мм с цветно полиестерно покритие цвят по RAL7039 </t>
    </r>
    <r>
      <rPr>
        <b/>
        <sz val="10"/>
        <rFont val="Arial"/>
        <family val="2"/>
        <charset val="204"/>
      </rPr>
      <t>(Разгъвка=0.30 м.)</t>
    </r>
  </si>
  <si>
    <r>
      <t xml:space="preserve">Доставка и монтаж на ламаринена обшивка между стенен панел и съществуваща стоманобетонова сграда с разгъвка до 380мм, по детайл с цветно полиестерно покритие цвят по RAL7039 </t>
    </r>
    <r>
      <rPr>
        <b/>
        <sz val="10"/>
        <rFont val="Arial"/>
        <family val="2"/>
        <charset val="204"/>
      </rPr>
      <t>(Разгъвка=0.35 м.)</t>
    </r>
  </si>
  <si>
    <r>
      <t xml:space="preserve">Доставка и монтаж на система висящ улук по детайл с цветно полиестерно покритие цвят по RAL7039 </t>
    </r>
    <r>
      <rPr>
        <b/>
        <sz val="10"/>
        <rFont val="Arial"/>
        <family val="2"/>
        <charset val="204"/>
      </rPr>
      <t>(Разгъвка=0.70 м.)</t>
    </r>
  </si>
  <si>
    <r>
      <t xml:space="preserve">Доставка и монтаж на седящ улук с разгъвка до 800мм с цветно полиестерно покритие цвят по RAL7039 </t>
    </r>
    <r>
      <rPr>
        <b/>
        <sz val="10"/>
        <rFont val="Arial"/>
        <family val="2"/>
        <charset val="204"/>
      </rPr>
      <t>(Разгъвка=0.50 м.)</t>
    </r>
  </si>
  <si>
    <r>
      <t xml:space="preserve">Доставка и монтаж на ламаринена обшивка между стенен панел и седящ улук с разгъвка до 750мм с цветно полиестерно покритие цвят по RAL7039 </t>
    </r>
    <r>
      <rPr>
        <b/>
        <sz val="10"/>
        <rFont val="Arial"/>
        <family val="2"/>
        <charset val="204"/>
      </rPr>
      <t>(Разгъвка=0.50 м.)</t>
    </r>
  </si>
  <si>
    <r>
      <t xml:space="preserve">Доставка и монтаж на ламаринена обшивка между стенен панел и стоманобетонов борд с разгъвка до 220мм по детайл с цветно полиестерно покритие цвят по RAL7039 </t>
    </r>
    <r>
      <rPr>
        <b/>
        <sz val="10"/>
        <rFont val="Arial"/>
        <family val="2"/>
        <charset val="204"/>
      </rPr>
      <t>(Разгъвка=0.20 м.)</t>
    </r>
  </si>
  <si>
    <r>
      <t xml:space="preserve">Доставка и монтаж на подпрозоречен перваз с цветно полиестерно покритие цвят по RAL7039 по детайл </t>
    </r>
    <r>
      <rPr>
        <b/>
        <sz val="10"/>
        <rFont val="Arial"/>
        <family val="2"/>
        <charset val="204"/>
      </rPr>
      <t>(Разгъвка=0.10 м.)</t>
    </r>
  </si>
  <si>
    <r>
      <t xml:space="preserve">Доставка и монтаж на надпрозоречен водобран с цветно полиестерно покритие цвят по RAL7039 по детайл </t>
    </r>
    <r>
      <rPr>
        <b/>
        <sz val="10"/>
        <rFont val="Arial"/>
        <family val="2"/>
        <charset val="204"/>
      </rPr>
      <t>(Разгъвка=0.10 м. + 0.14 м.)</t>
    </r>
  </si>
  <si>
    <r>
      <t xml:space="preserve">Доставка и монтаж на странични водобрани на прозорци с цветно полиестерно покритие цвят по RAL7039 по детайл </t>
    </r>
    <r>
      <rPr>
        <b/>
        <sz val="10"/>
        <rFont val="Arial"/>
        <family val="2"/>
        <charset val="204"/>
      </rPr>
      <t>(Разгъвка=0.13 м. )</t>
    </r>
  </si>
  <si>
    <r>
      <t xml:space="preserve">Доставка и монтаж на ламаринена обшивка по бордове при връзка между стенни и покривни панели включваща обшивка фронтон и z профил и пола от ламарина с цветно полиестерно покритие цвят по RAL7039 </t>
    </r>
    <r>
      <rPr>
        <b/>
        <sz val="10"/>
        <rFont val="Arial"/>
        <family val="2"/>
        <charset val="204"/>
      </rPr>
      <t>(Разгъвка=0.36 м. + 0.26 м)</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</si>
</sst>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0"/>
      <color theme="1"/>
      <name val="Arial"/>
      <family val="2"/>
      <charset val="204"/>
    </font>
    <font>
      <sz val="10"/>
      <name val="Helv"/>
      <charset val="204"/>
    </font>
    <font>
      <sz val="10"/>
      <name val="Arial"/>
      <family val="2"/>
      <charset val="204"/>
    </font>
    <font>
      <sz val="10"/>
      <name val="Helv"/>
      <family val="2"/>
    </font>
    <font>
      <b/>
      <sz val="9"/>
      <name val="Arial"/>
      <family val="2"/>
      <charset val="204"/>
    </font>
    <font>
      <b/>
      <sz val="10"/>
      <name val="Arial"/>
      <family val="2"/>
      <charset val="204"/>
    </font>
    <font>
      <b/>
      <sz val="8"/>
      <name val="Arial"/>
      <family val="2"/>
      <charset val="204"/>
    </font>
    <font>
      <i/>
      <sz val="10"/>
      <name val="Arial"/>
      <family val="2"/>
      <charset val="204"/>
    </font>
    <font>
      <b/>
      <i/>
      <sz val="10"/>
      <name val="Arial"/>
      <family val="2"/>
      <charset val="204"/>
    </font>
    <font>
      <sz val="10"/>
      <color indexed="8"/>
      <name val="Arial"/>
      <family val="2"/>
      <charset val="204"/>
    </font>
    <font>
      <vertAlign val="superscript"/>
      <sz val="10"/>
      <color indexed="8"/>
      <name val="Arial"/>
      <family val="2"/>
      <charset val="204"/>
    </font>
    <font>
      <vertAlign val="superscript"/>
      <sz val="10"/>
      <name val="Arial"/>
      <family val="2"/>
      <charset val="204"/>
    </font>
    <font>
      <sz val="9"/>
      <name val="Arial"/>
      <family val="2"/>
      <charset val="204"/>
    </font>
    <font>
      <i/>
      <u/>
      <sz val="9"/>
      <name val="Arial"/>
      <family val="2"/>
      <charset val="204"/>
    </font>
    <font>
      <b/>
      <u/>
      <sz val="9"/>
      <name val="Arial"/>
      <family val="2"/>
      <charset val="204"/>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bottom/>
      <diagonal/>
    </border>
    <border>
      <left style="thin">
        <color indexed="64"/>
      </left>
      <right style="thin">
        <color indexed="64"/>
      </right>
      <top/>
      <bottom/>
      <diagonal/>
    </border>
    <border>
      <left style="thin">
        <color indexed="63"/>
      </left>
      <right style="thin">
        <color indexed="63"/>
      </right>
      <top style="thin">
        <color indexed="63"/>
      </top>
      <bottom/>
      <diagonal/>
    </border>
    <border>
      <left style="thin">
        <color indexed="63"/>
      </left>
      <right style="thin">
        <color indexed="63"/>
      </right>
      <top/>
      <bottom style="thin">
        <color indexed="63"/>
      </bottom>
      <diagonal/>
    </border>
    <border>
      <left/>
      <right/>
      <top style="thin">
        <color indexed="64"/>
      </top>
      <bottom style="thin">
        <color indexed="64"/>
      </bottom>
      <diagonal/>
    </border>
    <border>
      <left/>
      <right style="thin">
        <color indexed="64"/>
      </right>
      <top/>
      <bottom style="thin">
        <color indexed="64"/>
      </bottom>
      <diagonal/>
    </border>
  </borders>
  <cellStyleXfs count="7">
    <xf numFmtId="0" fontId="0" fillId="0" borderId="0"/>
    <xf numFmtId="0" fontId="2" fillId="0" borderId="0"/>
    <xf numFmtId="0" fontId="3" fillId="0" borderId="0"/>
    <xf numFmtId="0" fontId="4" fillId="0" borderId="0"/>
    <xf numFmtId="0" fontId="2" fillId="0" borderId="0"/>
    <xf numFmtId="0" fontId="3" fillId="0" borderId="0"/>
    <xf numFmtId="0" fontId="3" fillId="0" borderId="0"/>
  </cellStyleXfs>
  <cellXfs count="111">
    <xf numFmtId="0" fontId="0" fillId="0" borderId="0" xfId="0"/>
    <xf numFmtId="0" fontId="3" fillId="0" borderId="0" xfId="0" applyFont="1" applyFill="1" applyProtection="1"/>
    <xf numFmtId="1" fontId="6" fillId="0" borderId="2" xfId="0" quotePrefix="1" applyNumberFormat="1"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2" fontId="6" fillId="0" borderId="2" xfId="0" applyNumberFormat="1" applyFont="1" applyFill="1" applyBorder="1" applyAlignment="1" applyProtection="1">
      <alignment horizontal="center" vertical="center" wrapText="1"/>
    </xf>
    <xf numFmtId="4" fontId="6" fillId="0" borderId="2" xfId="0" applyNumberFormat="1" applyFont="1" applyFill="1" applyBorder="1" applyAlignment="1" applyProtection="1">
      <alignment horizontal="center" vertical="center" wrapText="1"/>
    </xf>
    <xf numFmtId="4" fontId="6" fillId="0" borderId="2" xfId="0" applyNumberFormat="1" applyFont="1" applyFill="1" applyBorder="1" applyAlignment="1" applyProtection="1">
      <alignment horizontal="right" vertical="center" wrapText="1"/>
    </xf>
    <xf numFmtId="0" fontId="6" fillId="0" borderId="2" xfId="0" applyFont="1" applyFill="1" applyBorder="1" applyAlignment="1" applyProtection="1">
      <alignment horizontal="center" vertical="center"/>
    </xf>
    <xf numFmtId="0" fontId="7"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6" fillId="0" borderId="2"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left" vertical="center"/>
    </xf>
    <xf numFmtId="0" fontId="6" fillId="0" borderId="2" xfId="0" applyNumberFormat="1" applyFont="1" applyFill="1" applyBorder="1" applyAlignment="1" applyProtection="1">
      <alignment horizontal="center" vertical="center" wrapText="1"/>
    </xf>
    <xf numFmtId="4" fontId="3" fillId="0" borderId="4" xfId="0" applyNumberFormat="1" applyFont="1" applyFill="1" applyBorder="1" applyProtection="1"/>
    <xf numFmtId="4" fontId="3" fillId="0" borderId="4" xfId="0" applyNumberFormat="1" applyFont="1" applyFill="1" applyBorder="1" applyAlignment="1" applyProtection="1">
      <alignment horizontal="right" vertical="center"/>
    </xf>
    <xf numFmtId="0" fontId="3" fillId="0" borderId="4" xfId="0" applyFont="1" applyFill="1" applyBorder="1" applyAlignment="1" applyProtection="1">
      <alignment horizontal="center" vertical="center"/>
      <protection locked="0"/>
    </xf>
    <xf numFmtId="0" fontId="3"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wrapText="1"/>
    </xf>
    <xf numFmtId="2" fontId="3" fillId="0" borderId="2" xfId="0" applyNumberFormat="1" applyFont="1" applyFill="1" applyBorder="1" applyAlignment="1" applyProtection="1">
      <alignment horizontal="center" vertical="center" wrapText="1"/>
    </xf>
    <xf numFmtId="4" fontId="3" fillId="0" borderId="4" xfId="0" applyNumberFormat="1" applyFont="1" applyFill="1" applyBorder="1" applyAlignment="1" applyProtection="1">
      <alignment vertical="center"/>
      <protection locked="0"/>
    </xf>
    <xf numFmtId="4" fontId="3" fillId="0" borderId="4" xfId="0" applyNumberFormat="1" applyFont="1" applyBorder="1" applyAlignment="1" applyProtection="1">
      <alignment vertical="center"/>
    </xf>
    <xf numFmtId="0" fontId="3" fillId="0" borderId="2"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left" vertical="center"/>
    </xf>
    <xf numFmtId="0" fontId="3" fillId="0" borderId="6" xfId="0" applyNumberFormat="1" applyFont="1" applyFill="1" applyBorder="1" applyAlignment="1" applyProtection="1">
      <alignment horizontal="center" vertical="center"/>
    </xf>
    <xf numFmtId="2" fontId="6" fillId="0" borderId="2" xfId="0" applyNumberFormat="1" applyFont="1" applyFill="1" applyBorder="1" applyAlignment="1" applyProtection="1">
      <alignment horizontal="center" vertical="center"/>
    </xf>
    <xf numFmtId="4" fontId="6" fillId="0" borderId="4" xfId="0" applyNumberFormat="1" applyFont="1" applyBorder="1" applyAlignment="1" applyProtection="1">
      <alignment vertical="center"/>
    </xf>
    <xf numFmtId="4" fontId="8" fillId="0" borderId="4" xfId="0" applyNumberFormat="1" applyFont="1" applyFill="1" applyBorder="1" applyAlignment="1" applyProtection="1">
      <alignment vertical="center"/>
      <protection locked="0"/>
    </xf>
    <xf numFmtId="0" fontId="8" fillId="0" borderId="0" xfId="0" applyFont="1" applyFill="1" applyProtection="1"/>
    <xf numFmtId="0" fontId="9" fillId="0" borderId="0" xfId="0" applyFont="1" applyFill="1" applyProtection="1"/>
    <xf numFmtId="4" fontId="3" fillId="0" borderId="2" xfId="0" applyNumberFormat="1" applyFont="1" applyFill="1" applyBorder="1" applyAlignment="1" applyProtection="1">
      <alignment horizontal="center" vertical="center"/>
    </xf>
    <xf numFmtId="4" fontId="3" fillId="0" borderId="4" xfId="0" applyNumberFormat="1" applyFont="1" applyFill="1" applyBorder="1" applyAlignment="1" applyProtection="1">
      <alignment vertical="center"/>
    </xf>
    <xf numFmtId="4" fontId="6" fillId="0" borderId="4" xfId="0" applyNumberFormat="1" applyFont="1" applyFill="1" applyBorder="1" applyAlignment="1" applyProtection="1">
      <alignment vertical="center"/>
    </xf>
    <xf numFmtId="0" fontId="6" fillId="0" borderId="2" xfId="0" applyNumberFormat="1" applyFont="1" applyFill="1" applyBorder="1" applyAlignment="1" applyProtection="1">
      <alignment horizontal="right" vertical="top"/>
    </xf>
    <xf numFmtId="0" fontId="3" fillId="0" borderId="2" xfId="0" applyNumberFormat="1" applyFont="1" applyFill="1" applyBorder="1" applyAlignment="1" applyProtection="1">
      <alignment horizontal="right" vertical="center"/>
    </xf>
    <xf numFmtId="4" fontId="3" fillId="0" borderId="2" xfId="0" applyNumberFormat="1" applyFont="1" applyFill="1" applyBorder="1" applyAlignment="1" applyProtection="1">
      <alignment horizontal="right" vertical="center"/>
    </xf>
    <xf numFmtId="0" fontId="6" fillId="0" borderId="2" xfId="0" applyFont="1" applyFill="1" applyBorder="1" applyAlignment="1" applyProtection="1">
      <alignment horizontal="left" vertical="center" wrapText="1"/>
    </xf>
    <xf numFmtId="4" fontId="6" fillId="0" borderId="2" xfId="0" applyNumberFormat="1" applyFont="1" applyFill="1" applyBorder="1" applyAlignment="1" applyProtection="1">
      <alignment vertical="center"/>
    </xf>
    <xf numFmtId="4" fontId="6" fillId="0" borderId="4" xfId="0" applyNumberFormat="1" applyFont="1" applyFill="1" applyBorder="1" applyAlignment="1" applyProtection="1">
      <alignment horizontal="right" vertical="center" wrapText="1"/>
    </xf>
    <xf numFmtId="0" fontId="3" fillId="0" borderId="2" xfId="0" applyFont="1" applyFill="1" applyBorder="1" applyAlignment="1" applyProtection="1">
      <alignment horizontal="center" vertical="center"/>
    </xf>
    <xf numFmtId="4" fontId="3" fillId="0" borderId="0" xfId="0" applyNumberFormat="1" applyFont="1" applyFill="1" applyAlignment="1" applyProtection="1">
      <alignment vertical="center"/>
    </xf>
    <xf numFmtId="4" fontId="3" fillId="0" borderId="0" xfId="0" applyNumberFormat="1" applyFont="1" applyFill="1" applyProtection="1"/>
    <xf numFmtId="4" fontId="3" fillId="0" borderId="0" xfId="0" applyNumberFormat="1" applyFont="1" applyFill="1" applyAlignment="1" applyProtection="1">
      <alignment horizontal="right" vertical="center"/>
    </xf>
    <xf numFmtId="0" fontId="13" fillId="0" borderId="0" xfId="0" applyFont="1" applyFill="1" applyAlignment="1" applyProtection="1">
      <alignment horizontal="center" vertical="center"/>
    </xf>
    <xf numFmtId="0" fontId="13" fillId="0" borderId="0" xfId="0" applyFont="1" applyFill="1" applyAlignment="1" applyProtection="1">
      <alignment vertical="center"/>
    </xf>
    <xf numFmtId="0" fontId="15" fillId="0" borderId="0" xfId="0" applyFont="1" applyFill="1" applyAlignment="1" applyProtection="1">
      <alignment vertical="center"/>
    </xf>
    <xf numFmtId="4" fontId="13" fillId="0" borderId="0" xfId="0" applyNumberFormat="1" applyFont="1" applyFill="1" applyAlignment="1" applyProtection="1">
      <alignment vertical="center"/>
    </xf>
    <xf numFmtId="0" fontId="13" fillId="0" borderId="0" xfId="0" applyFont="1" applyFill="1" applyAlignment="1" applyProtection="1">
      <alignment vertical="center" wrapText="1"/>
    </xf>
    <xf numFmtId="0" fontId="3" fillId="0" borderId="4" xfId="0" applyFont="1" applyFill="1" applyBorder="1" applyAlignment="1" applyProtection="1">
      <alignment horizontal="center" vertical="center"/>
    </xf>
    <xf numFmtId="0" fontId="3" fillId="0" borderId="2" xfId="4" applyFont="1" applyFill="1" applyBorder="1" applyAlignment="1" applyProtection="1">
      <alignment horizontal="justify" vertical="top" wrapText="1"/>
    </xf>
    <xf numFmtId="0" fontId="6" fillId="0" borderId="10" xfId="1" applyFont="1" applyFill="1" applyBorder="1" applyAlignment="1" applyProtection="1">
      <alignment horizontal="center" vertical="top" wrapText="1"/>
    </xf>
    <xf numFmtId="0" fontId="6" fillId="0" borderId="10" xfId="1" applyFont="1" applyFill="1" applyBorder="1" applyAlignment="1" applyProtection="1">
      <alignment horizontal="left" vertical="top" wrapText="1"/>
    </xf>
    <xf numFmtId="2" fontId="6" fillId="0" borderId="10" xfId="1" applyNumberFormat="1" applyFont="1" applyFill="1" applyBorder="1" applyAlignment="1" applyProtection="1">
      <alignment horizontal="center" vertical="center" wrapText="1"/>
    </xf>
    <xf numFmtId="0" fontId="3" fillId="0" borderId="2" xfId="4" applyFont="1" applyFill="1" applyBorder="1" applyAlignment="1" applyProtection="1">
      <alignment horizontal="left" vertical="top" wrapText="1"/>
    </xf>
    <xf numFmtId="2" fontId="3" fillId="0" borderId="2" xfId="0" applyNumberFormat="1" applyFont="1" applyFill="1" applyBorder="1" applyAlignment="1" applyProtection="1">
      <alignment horizontal="center" vertical="center"/>
    </xf>
    <xf numFmtId="0" fontId="1" fillId="0" borderId="2" xfId="3" applyFont="1" applyFill="1" applyBorder="1" applyAlignment="1" applyProtection="1">
      <alignment vertical="top" wrapText="1"/>
    </xf>
    <xf numFmtId="0" fontId="6" fillId="0" borderId="2" xfId="4" applyFont="1" applyFill="1" applyBorder="1" applyAlignment="1" applyProtection="1">
      <alignment horizontal="left" vertical="top" wrapText="1"/>
    </xf>
    <xf numFmtId="0" fontId="6" fillId="0" borderId="2" xfId="0" applyFont="1" applyFill="1" applyBorder="1" applyAlignment="1" applyProtection="1">
      <alignment horizontal="center" vertical="top"/>
    </xf>
    <xf numFmtId="0" fontId="3" fillId="0" borderId="2" xfId="0" applyFont="1" applyFill="1" applyBorder="1" applyAlignment="1" applyProtection="1">
      <alignment horizontal="center" vertical="top"/>
    </xf>
    <xf numFmtId="0" fontId="3" fillId="0" borderId="9" xfId="1" applyFont="1" applyFill="1" applyBorder="1" applyAlignment="1" applyProtection="1">
      <alignment horizontal="left" vertical="top" wrapText="1"/>
    </xf>
    <xf numFmtId="2" fontId="3" fillId="0" borderId="6" xfId="0" applyNumberFormat="1" applyFont="1" applyFill="1" applyBorder="1" applyAlignment="1" applyProtection="1">
      <alignment horizontal="center" vertical="center" wrapText="1"/>
    </xf>
    <xf numFmtId="0" fontId="3" fillId="0" borderId="2" xfId="1" applyFont="1" applyFill="1" applyBorder="1" applyAlignment="1" applyProtection="1">
      <alignment horizontal="center" vertical="top" wrapText="1"/>
    </xf>
    <xf numFmtId="0" fontId="6" fillId="0" borderId="2" xfId="1" applyFont="1" applyFill="1" applyBorder="1" applyAlignment="1" applyProtection="1">
      <alignment horizontal="left" vertical="top" wrapText="1"/>
    </xf>
    <xf numFmtId="0" fontId="3" fillId="0" borderId="2" xfId="1" applyFont="1" applyFill="1" applyBorder="1" applyAlignment="1" applyProtection="1">
      <alignment horizontal="left" vertical="top" wrapText="1"/>
    </xf>
    <xf numFmtId="2" fontId="3" fillId="0" borderId="2" xfId="1" applyNumberFormat="1" applyFont="1" applyFill="1" applyBorder="1" applyAlignment="1" applyProtection="1">
      <alignment horizontal="center" vertical="center" wrapText="1"/>
    </xf>
    <xf numFmtId="0" fontId="3" fillId="0" borderId="6" xfId="4" applyFont="1" applyFill="1" applyBorder="1" applyAlignment="1" applyProtection="1">
      <alignment horizontal="left" vertical="top" wrapText="1"/>
    </xf>
    <xf numFmtId="0" fontId="3" fillId="0" borderId="9" xfId="1" applyFont="1" applyFill="1" applyBorder="1" applyAlignment="1" applyProtection="1">
      <alignment horizontal="center" vertical="center" wrapText="1"/>
    </xf>
    <xf numFmtId="0" fontId="6" fillId="0" borderId="2" xfId="1" applyFont="1" applyFill="1" applyBorder="1" applyAlignment="1" applyProtection="1">
      <alignment horizontal="center" vertical="top" wrapText="1"/>
    </xf>
    <xf numFmtId="2" fontId="6" fillId="0" borderId="2" xfId="1" applyNumberFormat="1" applyFont="1" applyFill="1" applyBorder="1" applyAlignment="1" applyProtection="1">
      <alignment horizontal="center" vertical="center" wrapText="1"/>
    </xf>
    <xf numFmtId="0" fontId="3" fillId="0" borderId="0" xfId="1" applyFont="1" applyFill="1" applyBorder="1" applyAlignment="1" applyProtection="1">
      <alignment horizontal="left" vertical="top" wrapText="1"/>
    </xf>
    <xf numFmtId="2" fontId="3" fillId="0" borderId="8" xfId="1" applyNumberFormat="1" applyFont="1" applyFill="1" applyBorder="1" applyAlignment="1" applyProtection="1">
      <alignment horizontal="center" vertical="center" wrapText="1"/>
    </xf>
    <xf numFmtId="0" fontId="6" fillId="0" borderId="2" xfId="4" applyFont="1" applyFill="1" applyBorder="1" applyAlignment="1" applyProtection="1">
      <alignment horizontal="right" vertical="center" wrapText="1"/>
    </xf>
    <xf numFmtId="0" fontId="6" fillId="0" borderId="7" xfId="1" applyFont="1" applyFill="1" applyBorder="1" applyAlignment="1" applyProtection="1">
      <alignment horizontal="center" vertical="top" wrapText="1"/>
    </xf>
    <xf numFmtId="0" fontId="6" fillId="0" borderId="7" xfId="1" applyFont="1" applyFill="1" applyBorder="1" applyAlignment="1" applyProtection="1">
      <alignment horizontal="left" vertical="top" wrapText="1"/>
    </xf>
    <xf numFmtId="2" fontId="6" fillId="0" borderId="7" xfId="1" applyNumberFormat="1" applyFont="1" applyFill="1" applyBorder="1" applyAlignment="1" applyProtection="1">
      <alignment horizontal="center" vertical="center" wrapText="1"/>
    </xf>
    <xf numFmtId="0" fontId="6" fillId="0" borderId="2" xfId="0" applyFont="1" applyFill="1" applyBorder="1" applyAlignment="1" applyProtection="1">
      <alignment horizontal="justify" vertical="center"/>
    </xf>
    <xf numFmtId="0" fontId="3" fillId="0" borderId="2" xfId="0" applyFont="1" applyFill="1" applyBorder="1" applyAlignment="1" applyProtection="1">
      <alignment horizontal="left" wrapText="1"/>
    </xf>
    <xf numFmtId="0" fontId="3" fillId="0" borderId="2" xfId="0" applyFont="1" applyFill="1" applyBorder="1" applyAlignment="1" applyProtection="1">
      <alignment horizontal="justify" vertical="center"/>
    </xf>
    <xf numFmtId="0" fontId="10" fillId="0" borderId="2" xfId="0" applyFont="1" applyFill="1" applyBorder="1" applyAlignment="1" applyProtection="1">
      <alignment horizontal="justify" vertical="top"/>
    </xf>
    <xf numFmtId="0" fontId="6" fillId="0" borderId="2" xfId="0" applyFont="1" applyFill="1" applyBorder="1" applyAlignment="1" applyProtection="1">
      <alignment vertical="center"/>
    </xf>
    <xf numFmtId="0" fontId="3" fillId="0" borderId="2" xfId="0" applyFont="1" applyFill="1" applyBorder="1" applyProtection="1"/>
    <xf numFmtId="2" fontId="3" fillId="0" borderId="2" xfId="0" applyNumberFormat="1" applyFont="1" applyFill="1" applyBorder="1" applyAlignment="1" applyProtection="1">
      <alignment horizontal="right" vertical="center"/>
    </xf>
    <xf numFmtId="0" fontId="6" fillId="0" borderId="2" xfId="0" applyFont="1" applyFill="1" applyBorder="1" applyAlignment="1" applyProtection="1">
      <alignment horizontal="left"/>
    </xf>
    <xf numFmtId="0" fontId="3" fillId="0" borderId="2" xfId="0" applyFont="1" applyFill="1" applyBorder="1" applyAlignment="1" applyProtection="1">
      <alignment horizontal="center"/>
    </xf>
    <xf numFmtId="2" fontId="3" fillId="0" borderId="2" xfId="0" applyNumberFormat="1" applyFont="1" applyFill="1" applyBorder="1" applyAlignment="1" applyProtection="1">
      <alignment horizontal="center" vertical="top" wrapText="1"/>
    </xf>
    <xf numFmtId="2" fontId="3" fillId="0" borderId="2" xfId="0" applyNumberFormat="1" applyFont="1" applyBorder="1" applyAlignment="1" applyProtection="1">
      <alignment horizontal="center" vertical="center"/>
    </xf>
    <xf numFmtId="2" fontId="3" fillId="0" borderId="2" xfId="0" applyNumberFormat="1" applyFont="1" applyBorder="1" applyAlignment="1" applyProtection="1">
      <alignment horizontal="center"/>
    </xf>
    <xf numFmtId="2" fontId="3" fillId="0" borderId="6" xfId="0" applyNumberFormat="1" applyFont="1" applyFill="1" applyBorder="1" applyAlignment="1" applyProtection="1">
      <alignment horizontal="center" vertical="center"/>
    </xf>
    <xf numFmtId="0" fontId="6" fillId="0" borderId="2" xfId="0" applyFont="1" applyFill="1" applyBorder="1" applyAlignment="1" applyProtection="1">
      <alignment horizontal="left" vertical="center"/>
    </xf>
    <xf numFmtId="0" fontId="3" fillId="0" borderId="2" xfId="0" applyFont="1" applyFill="1" applyBorder="1" applyAlignment="1" applyProtection="1">
      <alignment horizontal="center" vertical="center" wrapText="1"/>
    </xf>
    <xf numFmtId="1" fontId="3" fillId="0" borderId="2" xfId="0" applyNumberFormat="1" applyFont="1" applyFill="1" applyBorder="1" applyAlignment="1" applyProtection="1">
      <alignment horizontal="center" vertical="center" wrapText="1"/>
    </xf>
    <xf numFmtId="0" fontId="3" fillId="0" borderId="2" xfId="5" applyFont="1" applyFill="1" applyBorder="1" applyAlignment="1" applyProtection="1">
      <alignment horizontal="left" vertical="center" wrapText="1"/>
    </xf>
    <xf numFmtId="4" fontId="6" fillId="0" borderId="2" xfId="0" applyNumberFormat="1" applyFont="1" applyFill="1" applyBorder="1" applyAlignment="1" applyProtection="1">
      <alignment horizontal="right" wrapText="1"/>
    </xf>
    <xf numFmtId="4" fontId="6" fillId="0" borderId="2" xfId="0" applyNumberFormat="1" applyFont="1" applyFill="1" applyBorder="1" applyAlignment="1" applyProtection="1">
      <alignment vertical="center" wrapText="1"/>
    </xf>
    <xf numFmtId="4" fontId="3" fillId="0" borderId="0" xfId="0" applyNumberFormat="1" applyFont="1" applyFill="1" applyBorder="1" applyAlignment="1" applyProtection="1">
      <alignment horizontal="left" vertical="top"/>
      <protection locked="0"/>
    </xf>
    <xf numFmtId="4" fontId="3" fillId="0" borderId="0" xfId="0" applyNumberFormat="1" applyFont="1" applyFill="1" applyBorder="1" applyAlignment="1" applyProtection="1">
      <alignment horizontal="left" vertical="top" wrapText="1"/>
      <protection locked="0"/>
    </xf>
    <xf numFmtId="4" fontId="3" fillId="0" borderId="0" xfId="0" applyNumberFormat="1" applyFont="1" applyFill="1" applyAlignment="1" applyProtection="1">
      <alignment horizontal="left" vertical="top" wrapText="1"/>
      <protection locked="0"/>
    </xf>
    <xf numFmtId="4" fontId="3" fillId="0" borderId="0" xfId="0" applyNumberFormat="1" applyFont="1" applyFill="1" applyAlignment="1" applyProtection="1">
      <alignment horizontal="left" vertical="top"/>
      <protection locked="0"/>
    </xf>
    <xf numFmtId="4" fontId="3" fillId="0" borderId="0" xfId="0" applyNumberFormat="1" applyFont="1" applyBorder="1" applyAlignment="1" applyProtection="1">
      <alignment vertical="top" wrapText="1"/>
      <protection locked="0"/>
    </xf>
    <xf numFmtId="4" fontId="3" fillId="0" borderId="0" xfId="0" applyNumberFormat="1" applyFont="1" applyFill="1" applyProtection="1">
      <protection locked="0"/>
    </xf>
    <xf numFmtId="4" fontId="3" fillId="0" borderId="0" xfId="0" applyNumberFormat="1" applyFont="1" applyFill="1" applyAlignment="1" applyProtection="1">
      <alignment horizontal="right" vertical="center"/>
      <protection locked="0"/>
    </xf>
    <xf numFmtId="0" fontId="3" fillId="0" borderId="0" xfId="0" applyFont="1" applyFill="1" applyAlignment="1" applyProtection="1">
      <alignment horizontal="center" vertical="center"/>
      <protection locked="0"/>
    </xf>
    <xf numFmtId="0" fontId="13" fillId="0" borderId="0" xfId="0" applyFont="1" applyFill="1" applyAlignment="1" applyProtection="1">
      <alignment horizontal="left" vertical="center" wrapText="1"/>
    </xf>
    <xf numFmtId="0" fontId="13" fillId="0" borderId="0" xfId="0" applyFont="1" applyFill="1" applyAlignment="1" applyProtection="1">
      <alignment horizontal="left" vertical="top" wrapText="1"/>
    </xf>
    <xf numFmtId="0" fontId="5" fillId="0" borderId="1"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right" vertical="center" wrapText="1"/>
    </xf>
    <xf numFmtId="0" fontId="6" fillId="0" borderId="11" xfId="0" applyFont="1" applyFill="1" applyBorder="1" applyAlignment="1" applyProtection="1">
      <alignment horizontal="right" vertical="center" wrapText="1"/>
    </xf>
    <xf numFmtId="0" fontId="6" fillId="0" borderId="12" xfId="0" applyFont="1" applyFill="1" applyBorder="1" applyAlignment="1" applyProtection="1">
      <alignment horizontal="right" vertical="center" wrapText="1"/>
    </xf>
    <xf numFmtId="0" fontId="5" fillId="0" borderId="0" xfId="0" applyFont="1" applyFill="1" applyAlignment="1" applyProtection="1">
      <alignment horizontal="left" vertical="center"/>
    </xf>
    <xf numFmtId="0" fontId="5" fillId="0" borderId="0" xfId="0" applyFont="1" applyFill="1" applyAlignment="1" applyProtection="1">
      <alignment horizontal="left" vertical="top" wrapText="1"/>
    </xf>
    <xf numFmtId="0" fontId="13" fillId="0" borderId="0" xfId="6" applyFont="1" applyFill="1" applyAlignment="1" applyProtection="1">
      <alignment horizontal="left" vertical="top" wrapText="1"/>
    </xf>
    <xf numFmtId="0" fontId="13" fillId="0" borderId="0" xfId="0" applyFont="1" applyFill="1" applyAlignment="1" applyProtection="1">
      <alignment horizontal="left" vertical="center"/>
    </xf>
  </cellXfs>
  <cellStyles count="7">
    <cellStyle name="Excel Built-in Normal" xfId="2"/>
    <cellStyle name="Normal" xfId="0" builtinId="0"/>
    <cellStyle name="Normal 10" xfId="5"/>
    <cellStyle name="Normal 5" xfId="6"/>
    <cellStyle name="Normal_КС Диспечерски център" xfId="3"/>
    <cellStyle name="Style 1" xfId="4"/>
    <cellStyle name="Стил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207"/>
  <sheetViews>
    <sheetView tabSelected="1" topLeftCell="A118" zoomScale="85" zoomScaleNormal="85" workbookViewId="0">
      <selection activeCell="H190" sqref="H190"/>
    </sheetView>
  </sheetViews>
  <sheetFormatPr defaultRowHeight="12.75" x14ac:dyDescent="0.2"/>
  <cols>
    <col min="1" max="1" width="5.85546875" style="42" customWidth="1"/>
    <col min="2" max="2" width="56.7109375" style="43" customWidth="1"/>
    <col min="3" max="3" width="5.85546875" style="1" customWidth="1"/>
    <col min="4" max="4" width="9.140625" style="39" customWidth="1"/>
    <col min="5" max="5" width="9.5703125" style="40" customWidth="1"/>
    <col min="6" max="6" width="9" style="40" customWidth="1"/>
    <col min="7" max="7" width="9.28515625" style="41" customWidth="1"/>
    <col min="8" max="8" width="11.42578125" style="41" customWidth="1"/>
    <col min="9" max="9" width="35.85546875" style="9" customWidth="1"/>
    <col min="10" max="10" width="9.140625" style="1"/>
    <col min="11" max="11" width="11.42578125" style="1" bestFit="1" customWidth="1"/>
    <col min="12" max="12" width="11.28515625" style="1" bestFit="1" customWidth="1"/>
    <col min="13" max="256" width="9.140625" style="1"/>
    <col min="257" max="257" width="7.42578125" style="1" customWidth="1"/>
    <col min="258" max="258" width="87" style="1" customWidth="1"/>
    <col min="259" max="264" width="13.7109375" style="1" customWidth="1"/>
    <col min="265" max="265" width="41.85546875" style="1" customWidth="1"/>
    <col min="266" max="512" width="9.140625" style="1"/>
    <col min="513" max="513" width="7.42578125" style="1" customWidth="1"/>
    <col min="514" max="514" width="87" style="1" customWidth="1"/>
    <col min="515" max="520" width="13.7109375" style="1" customWidth="1"/>
    <col min="521" max="521" width="41.85546875" style="1" customWidth="1"/>
    <col min="522" max="768" width="9.140625" style="1"/>
    <col min="769" max="769" width="7.42578125" style="1" customWidth="1"/>
    <col min="770" max="770" width="87" style="1" customWidth="1"/>
    <col min="771" max="776" width="13.7109375" style="1" customWidth="1"/>
    <col min="777" max="777" width="41.85546875" style="1" customWidth="1"/>
    <col min="778" max="1024" width="9.140625" style="1"/>
    <col min="1025" max="1025" width="7.42578125" style="1" customWidth="1"/>
    <col min="1026" max="1026" width="87" style="1" customWidth="1"/>
    <col min="1027" max="1032" width="13.7109375" style="1" customWidth="1"/>
    <col min="1033" max="1033" width="41.85546875" style="1" customWidth="1"/>
    <col min="1034" max="1280" width="9.140625" style="1"/>
    <col min="1281" max="1281" width="7.42578125" style="1" customWidth="1"/>
    <col min="1282" max="1282" width="87" style="1" customWidth="1"/>
    <col min="1283" max="1288" width="13.7109375" style="1" customWidth="1"/>
    <col min="1289" max="1289" width="41.85546875" style="1" customWidth="1"/>
    <col min="1290" max="1536" width="9.140625" style="1"/>
    <col min="1537" max="1537" width="7.42578125" style="1" customWidth="1"/>
    <col min="1538" max="1538" width="87" style="1" customWidth="1"/>
    <col min="1539" max="1544" width="13.7109375" style="1" customWidth="1"/>
    <col min="1545" max="1545" width="41.85546875" style="1" customWidth="1"/>
    <col min="1546" max="1792" width="9.140625" style="1"/>
    <col min="1793" max="1793" width="7.42578125" style="1" customWidth="1"/>
    <col min="1794" max="1794" width="87" style="1" customWidth="1"/>
    <col min="1795" max="1800" width="13.7109375" style="1" customWidth="1"/>
    <col min="1801" max="1801" width="41.85546875" style="1" customWidth="1"/>
    <col min="1802" max="2048" width="9.140625" style="1"/>
    <col min="2049" max="2049" width="7.42578125" style="1" customWidth="1"/>
    <col min="2050" max="2050" width="87" style="1" customWidth="1"/>
    <col min="2051" max="2056" width="13.7109375" style="1" customWidth="1"/>
    <col min="2057" max="2057" width="41.85546875" style="1" customWidth="1"/>
    <col min="2058" max="2304" width="9.140625" style="1"/>
    <col min="2305" max="2305" width="7.42578125" style="1" customWidth="1"/>
    <col min="2306" max="2306" width="87" style="1" customWidth="1"/>
    <col min="2307" max="2312" width="13.7109375" style="1" customWidth="1"/>
    <col min="2313" max="2313" width="41.85546875" style="1" customWidth="1"/>
    <col min="2314" max="2560" width="9.140625" style="1"/>
    <col min="2561" max="2561" width="7.42578125" style="1" customWidth="1"/>
    <col min="2562" max="2562" width="87" style="1" customWidth="1"/>
    <col min="2563" max="2568" width="13.7109375" style="1" customWidth="1"/>
    <col min="2569" max="2569" width="41.85546875" style="1" customWidth="1"/>
    <col min="2570" max="2816" width="9.140625" style="1"/>
    <col min="2817" max="2817" width="7.42578125" style="1" customWidth="1"/>
    <col min="2818" max="2818" width="87" style="1" customWidth="1"/>
    <col min="2819" max="2824" width="13.7109375" style="1" customWidth="1"/>
    <col min="2825" max="2825" width="41.85546875" style="1" customWidth="1"/>
    <col min="2826" max="3072" width="9.140625" style="1"/>
    <col min="3073" max="3073" width="7.42578125" style="1" customWidth="1"/>
    <col min="3074" max="3074" width="87" style="1" customWidth="1"/>
    <col min="3075" max="3080" width="13.7109375" style="1" customWidth="1"/>
    <col min="3081" max="3081" width="41.85546875" style="1" customWidth="1"/>
    <col min="3082" max="3328" width="9.140625" style="1"/>
    <col min="3329" max="3329" width="7.42578125" style="1" customWidth="1"/>
    <col min="3330" max="3330" width="87" style="1" customWidth="1"/>
    <col min="3331" max="3336" width="13.7109375" style="1" customWidth="1"/>
    <col min="3337" max="3337" width="41.85546875" style="1" customWidth="1"/>
    <col min="3338" max="3584" width="9.140625" style="1"/>
    <col min="3585" max="3585" width="7.42578125" style="1" customWidth="1"/>
    <col min="3586" max="3586" width="87" style="1" customWidth="1"/>
    <col min="3587" max="3592" width="13.7109375" style="1" customWidth="1"/>
    <col min="3593" max="3593" width="41.85546875" style="1" customWidth="1"/>
    <col min="3594" max="3840" width="9.140625" style="1"/>
    <col min="3841" max="3841" width="7.42578125" style="1" customWidth="1"/>
    <col min="3842" max="3842" width="87" style="1" customWidth="1"/>
    <col min="3843" max="3848" width="13.7109375" style="1" customWidth="1"/>
    <col min="3849" max="3849" width="41.85546875" style="1" customWidth="1"/>
    <col min="3850" max="4096" width="9.140625" style="1"/>
    <col min="4097" max="4097" width="7.42578125" style="1" customWidth="1"/>
    <col min="4098" max="4098" width="87" style="1" customWidth="1"/>
    <col min="4099" max="4104" width="13.7109375" style="1" customWidth="1"/>
    <col min="4105" max="4105" width="41.85546875" style="1" customWidth="1"/>
    <col min="4106" max="4352" width="9.140625" style="1"/>
    <col min="4353" max="4353" width="7.42578125" style="1" customWidth="1"/>
    <col min="4354" max="4354" width="87" style="1" customWidth="1"/>
    <col min="4355" max="4360" width="13.7109375" style="1" customWidth="1"/>
    <col min="4361" max="4361" width="41.85546875" style="1" customWidth="1"/>
    <col min="4362" max="4608" width="9.140625" style="1"/>
    <col min="4609" max="4609" width="7.42578125" style="1" customWidth="1"/>
    <col min="4610" max="4610" width="87" style="1" customWidth="1"/>
    <col min="4611" max="4616" width="13.7109375" style="1" customWidth="1"/>
    <col min="4617" max="4617" width="41.85546875" style="1" customWidth="1"/>
    <col min="4618" max="4864" width="9.140625" style="1"/>
    <col min="4865" max="4865" width="7.42578125" style="1" customWidth="1"/>
    <col min="4866" max="4866" width="87" style="1" customWidth="1"/>
    <col min="4867" max="4872" width="13.7109375" style="1" customWidth="1"/>
    <col min="4873" max="4873" width="41.85546875" style="1" customWidth="1"/>
    <col min="4874" max="5120" width="9.140625" style="1"/>
    <col min="5121" max="5121" width="7.42578125" style="1" customWidth="1"/>
    <col min="5122" max="5122" width="87" style="1" customWidth="1"/>
    <col min="5123" max="5128" width="13.7109375" style="1" customWidth="1"/>
    <col min="5129" max="5129" width="41.85546875" style="1" customWidth="1"/>
    <col min="5130" max="5376" width="9.140625" style="1"/>
    <col min="5377" max="5377" width="7.42578125" style="1" customWidth="1"/>
    <col min="5378" max="5378" width="87" style="1" customWidth="1"/>
    <col min="5379" max="5384" width="13.7109375" style="1" customWidth="1"/>
    <col min="5385" max="5385" width="41.85546875" style="1" customWidth="1"/>
    <col min="5386" max="5632" width="9.140625" style="1"/>
    <col min="5633" max="5633" width="7.42578125" style="1" customWidth="1"/>
    <col min="5634" max="5634" width="87" style="1" customWidth="1"/>
    <col min="5635" max="5640" width="13.7109375" style="1" customWidth="1"/>
    <col min="5641" max="5641" width="41.85546875" style="1" customWidth="1"/>
    <col min="5642" max="5888" width="9.140625" style="1"/>
    <col min="5889" max="5889" width="7.42578125" style="1" customWidth="1"/>
    <col min="5890" max="5890" width="87" style="1" customWidth="1"/>
    <col min="5891" max="5896" width="13.7109375" style="1" customWidth="1"/>
    <col min="5897" max="5897" width="41.85546875" style="1" customWidth="1"/>
    <col min="5898" max="6144" width="9.140625" style="1"/>
    <col min="6145" max="6145" width="7.42578125" style="1" customWidth="1"/>
    <col min="6146" max="6146" width="87" style="1" customWidth="1"/>
    <col min="6147" max="6152" width="13.7109375" style="1" customWidth="1"/>
    <col min="6153" max="6153" width="41.85546875" style="1" customWidth="1"/>
    <col min="6154" max="6400" width="9.140625" style="1"/>
    <col min="6401" max="6401" width="7.42578125" style="1" customWidth="1"/>
    <col min="6402" max="6402" width="87" style="1" customWidth="1"/>
    <col min="6403" max="6408" width="13.7109375" style="1" customWidth="1"/>
    <col min="6409" max="6409" width="41.85546875" style="1" customWidth="1"/>
    <col min="6410" max="6656" width="9.140625" style="1"/>
    <col min="6657" max="6657" width="7.42578125" style="1" customWidth="1"/>
    <col min="6658" max="6658" width="87" style="1" customWidth="1"/>
    <col min="6659" max="6664" width="13.7109375" style="1" customWidth="1"/>
    <col min="6665" max="6665" width="41.85546875" style="1" customWidth="1"/>
    <col min="6666" max="6912" width="9.140625" style="1"/>
    <col min="6913" max="6913" width="7.42578125" style="1" customWidth="1"/>
    <col min="6914" max="6914" width="87" style="1" customWidth="1"/>
    <col min="6915" max="6920" width="13.7109375" style="1" customWidth="1"/>
    <col min="6921" max="6921" width="41.85546875" style="1" customWidth="1"/>
    <col min="6922" max="7168" width="9.140625" style="1"/>
    <col min="7169" max="7169" width="7.42578125" style="1" customWidth="1"/>
    <col min="7170" max="7170" width="87" style="1" customWidth="1"/>
    <col min="7171" max="7176" width="13.7109375" style="1" customWidth="1"/>
    <col min="7177" max="7177" width="41.85546875" style="1" customWidth="1"/>
    <col min="7178" max="7424" width="9.140625" style="1"/>
    <col min="7425" max="7425" width="7.42578125" style="1" customWidth="1"/>
    <col min="7426" max="7426" width="87" style="1" customWidth="1"/>
    <col min="7427" max="7432" width="13.7109375" style="1" customWidth="1"/>
    <col min="7433" max="7433" width="41.85546875" style="1" customWidth="1"/>
    <col min="7434" max="7680" width="9.140625" style="1"/>
    <col min="7681" max="7681" width="7.42578125" style="1" customWidth="1"/>
    <col min="7682" max="7682" width="87" style="1" customWidth="1"/>
    <col min="7683" max="7688" width="13.7109375" style="1" customWidth="1"/>
    <col min="7689" max="7689" width="41.85546875" style="1" customWidth="1"/>
    <col min="7690" max="7936" width="9.140625" style="1"/>
    <col min="7937" max="7937" width="7.42578125" style="1" customWidth="1"/>
    <col min="7938" max="7938" width="87" style="1" customWidth="1"/>
    <col min="7939" max="7944" width="13.7109375" style="1" customWidth="1"/>
    <col min="7945" max="7945" width="41.85546875" style="1" customWidth="1"/>
    <col min="7946" max="8192" width="9.140625" style="1"/>
    <col min="8193" max="8193" width="7.42578125" style="1" customWidth="1"/>
    <col min="8194" max="8194" width="87" style="1" customWidth="1"/>
    <col min="8195" max="8200" width="13.7109375" style="1" customWidth="1"/>
    <col min="8201" max="8201" width="41.85546875" style="1" customWidth="1"/>
    <col min="8202" max="8448" width="9.140625" style="1"/>
    <col min="8449" max="8449" width="7.42578125" style="1" customWidth="1"/>
    <col min="8450" max="8450" width="87" style="1" customWidth="1"/>
    <col min="8451" max="8456" width="13.7109375" style="1" customWidth="1"/>
    <col min="8457" max="8457" width="41.85546875" style="1" customWidth="1"/>
    <col min="8458" max="8704" width="9.140625" style="1"/>
    <col min="8705" max="8705" width="7.42578125" style="1" customWidth="1"/>
    <col min="8706" max="8706" width="87" style="1" customWidth="1"/>
    <col min="8707" max="8712" width="13.7109375" style="1" customWidth="1"/>
    <col min="8713" max="8713" width="41.85546875" style="1" customWidth="1"/>
    <col min="8714" max="8960" width="9.140625" style="1"/>
    <col min="8961" max="8961" width="7.42578125" style="1" customWidth="1"/>
    <col min="8962" max="8962" width="87" style="1" customWidth="1"/>
    <col min="8963" max="8968" width="13.7109375" style="1" customWidth="1"/>
    <col min="8969" max="8969" width="41.85546875" style="1" customWidth="1"/>
    <col min="8970" max="9216" width="9.140625" style="1"/>
    <col min="9217" max="9217" width="7.42578125" style="1" customWidth="1"/>
    <col min="9218" max="9218" width="87" style="1" customWidth="1"/>
    <col min="9219" max="9224" width="13.7109375" style="1" customWidth="1"/>
    <col min="9225" max="9225" width="41.85546875" style="1" customWidth="1"/>
    <col min="9226" max="9472" width="9.140625" style="1"/>
    <col min="9473" max="9473" width="7.42578125" style="1" customWidth="1"/>
    <col min="9474" max="9474" width="87" style="1" customWidth="1"/>
    <col min="9475" max="9480" width="13.7109375" style="1" customWidth="1"/>
    <col min="9481" max="9481" width="41.85546875" style="1" customWidth="1"/>
    <col min="9482" max="9728" width="9.140625" style="1"/>
    <col min="9729" max="9729" width="7.42578125" style="1" customWidth="1"/>
    <col min="9730" max="9730" width="87" style="1" customWidth="1"/>
    <col min="9731" max="9736" width="13.7109375" style="1" customWidth="1"/>
    <col min="9737" max="9737" width="41.85546875" style="1" customWidth="1"/>
    <col min="9738" max="9984" width="9.140625" style="1"/>
    <col min="9985" max="9985" width="7.42578125" style="1" customWidth="1"/>
    <col min="9986" max="9986" width="87" style="1" customWidth="1"/>
    <col min="9987" max="9992" width="13.7109375" style="1" customWidth="1"/>
    <col min="9993" max="9993" width="41.85546875" style="1" customWidth="1"/>
    <col min="9994" max="10240" width="9.140625" style="1"/>
    <col min="10241" max="10241" width="7.42578125" style="1" customWidth="1"/>
    <col min="10242" max="10242" width="87" style="1" customWidth="1"/>
    <col min="10243" max="10248" width="13.7109375" style="1" customWidth="1"/>
    <col min="10249" max="10249" width="41.85546875" style="1" customWidth="1"/>
    <col min="10250" max="10496" width="9.140625" style="1"/>
    <col min="10497" max="10497" width="7.42578125" style="1" customWidth="1"/>
    <col min="10498" max="10498" width="87" style="1" customWidth="1"/>
    <col min="10499" max="10504" width="13.7109375" style="1" customWidth="1"/>
    <col min="10505" max="10505" width="41.85546875" style="1" customWidth="1"/>
    <col min="10506" max="10752" width="9.140625" style="1"/>
    <col min="10753" max="10753" width="7.42578125" style="1" customWidth="1"/>
    <col min="10754" max="10754" width="87" style="1" customWidth="1"/>
    <col min="10755" max="10760" width="13.7109375" style="1" customWidth="1"/>
    <col min="10761" max="10761" width="41.85546875" style="1" customWidth="1"/>
    <col min="10762" max="11008" width="9.140625" style="1"/>
    <col min="11009" max="11009" width="7.42578125" style="1" customWidth="1"/>
    <col min="11010" max="11010" width="87" style="1" customWidth="1"/>
    <col min="11011" max="11016" width="13.7109375" style="1" customWidth="1"/>
    <col min="11017" max="11017" width="41.85546875" style="1" customWidth="1"/>
    <col min="11018" max="11264" width="9.140625" style="1"/>
    <col min="11265" max="11265" width="7.42578125" style="1" customWidth="1"/>
    <col min="11266" max="11266" width="87" style="1" customWidth="1"/>
    <col min="11267" max="11272" width="13.7109375" style="1" customWidth="1"/>
    <col min="11273" max="11273" width="41.85546875" style="1" customWidth="1"/>
    <col min="11274" max="11520" width="9.140625" style="1"/>
    <col min="11521" max="11521" width="7.42578125" style="1" customWidth="1"/>
    <col min="11522" max="11522" width="87" style="1" customWidth="1"/>
    <col min="11523" max="11528" width="13.7109375" style="1" customWidth="1"/>
    <col min="11529" max="11529" width="41.85546875" style="1" customWidth="1"/>
    <col min="11530" max="11776" width="9.140625" style="1"/>
    <col min="11777" max="11777" width="7.42578125" style="1" customWidth="1"/>
    <col min="11778" max="11778" width="87" style="1" customWidth="1"/>
    <col min="11779" max="11784" width="13.7109375" style="1" customWidth="1"/>
    <col min="11785" max="11785" width="41.85546875" style="1" customWidth="1"/>
    <col min="11786" max="12032" width="9.140625" style="1"/>
    <col min="12033" max="12033" width="7.42578125" style="1" customWidth="1"/>
    <col min="12034" max="12034" width="87" style="1" customWidth="1"/>
    <col min="12035" max="12040" width="13.7109375" style="1" customWidth="1"/>
    <col min="12041" max="12041" width="41.85546875" style="1" customWidth="1"/>
    <col min="12042" max="12288" width="9.140625" style="1"/>
    <col min="12289" max="12289" width="7.42578125" style="1" customWidth="1"/>
    <col min="12290" max="12290" width="87" style="1" customWidth="1"/>
    <col min="12291" max="12296" width="13.7109375" style="1" customWidth="1"/>
    <col min="12297" max="12297" width="41.85546875" style="1" customWidth="1"/>
    <col min="12298" max="12544" width="9.140625" style="1"/>
    <col min="12545" max="12545" width="7.42578125" style="1" customWidth="1"/>
    <col min="12546" max="12546" width="87" style="1" customWidth="1"/>
    <col min="12547" max="12552" width="13.7109375" style="1" customWidth="1"/>
    <col min="12553" max="12553" width="41.85546875" style="1" customWidth="1"/>
    <col min="12554" max="12800" width="9.140625" style="1"/>
    <col min="12801" max="12801" width="7.42578125" style="1" customWidth="1"/>
    <col min="12802" max="12802" width="87" style="1" customWidth="1"/>
    <col min="12803" max="12808" width="13.7109375" style="1" customWidth="1"/>
    <col min="12809" max="12809" width="41.85546875" style="1" customWidth="1"/>
    <col min="12810" max="13056" width="9.140625" style="1"/>
    <col min="13057" max="13057" width="7.42578125" style="1" customWidth="1"/>
    <col min="13058" max="13058" width="87" style="1" customWidth="1"/>
    <col min="13059" max="13064" width="13.7109375" style="1" customWidth="1"/>
    <col min="13065" max="13065" width="41.85546875" style="1" customWidth="1"/>
    <col min="13066" max="13312" width="9.140625" style="1"/>
    <col min="13313" max="13313" width="7.42578125" style="1" customWidth="1"/>
    <col min="13314" max="13314" width="87" style="1" customWidth="1"/>
    <col min="13315" max="13320" width="13.7109375" style="1" customWidth="1"/>
    <col min="13321" max="13321" width="41.85546875" style="1" customWidth="1"/>
    <col min="13322" max="13568" width="9.140625" style="1"/>
    <col min="13569" max="13569" width="7.42578125" style="1" customWidth="1"/>
    <col min="13570" max="13570" width="87" style="1" customWidth="1"/>
    <col min="13571" max="13576" width="13.7109375" style="1" customWidth="1"/>
    <col min="13577" max="13577" width="41.85546875" style="1" customWidth="1"/>
    <col min="13578" max="13824" width="9.140625" style="1"/>
    <col min="13825" max="13825" width="7.42578125" style="1" customWidth="1"/>
    <col min="13826" max="13826" width="87" style="1" customWidth="1"/>
    <col min="13827" max="13832" width="13.7109375" style="1" customWidth="1"/>
    <col min="13833" max="13833" width="41.85546875" style="1" customWidth="1"/>
    <col min="13834" max="14080" width="9.140625" style="1"/>
    <col min="14081" max="14081" width="7.42578125" style="1" customWidth="1"/>
    <col min="14082" max="14082" width="87" style="1" customWidth="1"/>
    <col min="14083" max="14088" width="13.7109375" style="1" customWidth="1"/>
    <col min="14089" max="14089" width="41.85546875" style="1" customWidth="1"/>
    <col min="14090" max="14336" width="9.140625" style="1"/>
    <col min="14337" max="14337" width="7.42578125" style="1" customWidth="1"/>
    <col min="14338" max="14338" width="87" style="1" customWidth="1"/>
    <col min="14339" max="14344" width="13.7109375" style="1" customWidth="1"/>
    <col min="14345" max="14345" width="41.85546875" style="1" customWidth="1"/>
    <col min="14346" max="14592" width="9.140625" style="1"/>
    <col min="14593" max="14593" width="7.42578125" style="1" customWidth="1"/>
    <col min="14594" max="14594" width="87" style="1" customWidth="1"/>
    <col min="14595" max="14600" width="13.7109375" style="1" customWidth="1"/>
    <col min="14601" max="14601" width="41.85546875" style="1" customWidth="1"/>
    <col min="14602" max="14848" width="9.140625" style="1"/>
    <col min="14849" max="14849" width="7.42578125" style="1" customWidth="1"/>
    <col min="14850" max="14850" width="87" style="1" customWidth="1"/>
    <col min="14851" max="14856" width="13.7109375" style="1" customWidth="1"/>
    <col min="14857" max="14857" width="41.85546875" style="1" customWidth="1"/>
    <col min="14858" max="15104" width="9.140625" style="1"/>
    <col min="15105" max="15105" width="7.42578125" style="1" customWidth="1"/>
    <col min="15106" max="15106" width="87" style="1" customWidth="1"/>
    <col min="15107" max="15112" width="13.7109375" style="1" customWidth="1"/>
    <col min="15113" max="15113" width="41.85546875" style="1" customWidth="1"/>
    <col min="15114" max="15360" width="9.140625" style="1"/>
    <col min="15361" max="15361" width="7.42578125" style="1" customWidth="1"/>
    <col min="15362" max="15362" width="87" style="1" customWidth="1"/>
    <col min="15363" max="15368" width="13.7109375" style="1" customWidth="1"/>
    <col min="15369" max="15369" width="41.85546875" style="1" customWidth="1"/>
    <col min="15370" max="15616" width="9.140625" style="1"/>
    <col min="15617" max="15617" width="7.42578125" style="1" customWidth="1"/>
    <col min="15618" max="15618" width="87" style="1" customWidth="1"/>
    <col min="15619" max="15624" width="13.7109375" style="1" customWidth="1"/>
    <col min="15625" max="15625" width="41.85546875" style="1" customWidth="1"/>
    <col min="15626" max="15872" width="9.140625" style="1"/>
    <col min="15873" max="15873" width="7.42578125" style="1" customWidth="1"/>
    <col min="15874" max="15874" width="87" style="1" customWidth="1"/>
    <col min="15875" max="15880" width="13.7109375" style="1" customWidth="1"/>
    <col min="15881" max="15881" width="41.85546875" style="1" customWidth="1"/>
    <col min="15882" max="16128" width="9.140625" style="1"/>
    <col min="16129" max="16129" width="7.42578125" style="1" customWidth="1"/>
    <col min="16130" max="16130" width="87" style="1" customWidth="1"/>
    <col min="16131" max="16136" width="13.7109375" style="1" customWidth="1"/>
    <col min="16137" max="16137" width="41.85546875" style="1" customWidth="1"/>
    <col min="16138" max="16384" width="9.140625" style="1"/>
  </cols>
  <sheetData>
    <row r="1" spans="1:9" ht="45" customHeight="1" x14ac:dyDescent="0.2">
      <c r="A1" s="103" t="s">
        <v>206</v>
      </c>
      <c r="B1" s="103"/>
      <c r="C1" s="103"/>
      <c r="D1" s="103"/>
      <c r="E1" s="103"/>
      <c r="F1" s="103"/>
      <c r="G1" s="103"/>
      <c r="H1" s="103"/>
      <c r="I1" s="103"/>
    </row>
    <row r="2" spans="1:9" ht="63.75" x14ac:dyDescent="0.2">
      <c r="A2" s="2" t="s">
        <v>0</v>
      </c>
      <c r="B2" s="3" t="s">
        <v>1</v>
      </c>
      <c r="C2" s="4" t="s">
        <v>2</v>
      </c>
      <c r="D2" s="5" t="s">
        <v>3</v>
      </c>
      <c r="E2" s="5" t="s">
        <v>4</v>
      </c>
      <c r="F2" s="5" t="s">
        <v>5</v>
      </c>
      <c r="G2" s="6" t="s">
        <v>6</v>
      </c>
      <c r="H2" s="6" t="s">
        <v>7</v>
      </c>
      <c r="I2" s="7" t="s">
        <v>8</v>
      </c>
    </row>
    <row r="3" spans="1:9" s="9" customFormat="1" ht="13.5" thickBot="1" x14ac:dyDescent="0.3">
      <c r="A3" s="8">
        <v>1</v>
      </c>
      <c r="B3" s="8">
        <v>2</v>
      </c>
      <c r="C3" s="8">
        <v>3</v>
      </c>
      <c r="D3" s="8">
        <v>4</v>
      </c>
      <c r="E3" s="8">
        <v>5</v>
      </c>
      <c r="F3" s="8">
        <v>6</v>
      </c>
      <c r="G3" s="8">
        <v>7</v>
      </c>
      <c r="H3" s="8">
        <v>8</v>
      </c>
      <c r="I3" s="8">
        <v>9</v>
      </c>
    </row>
    <row r="4" spans="1:9" ht="20.25" customHeight="1" thickTop="1" x14ac:dyDescent="0.2">
      <c r="A4" s="10" t="s">
        <v>9</v>
      </c>
      <c r="B4" s="11" t="s">
        <v>34</v>
      </c>
      <c r="C4" s="12"/>
      <c r="D4" s="4"/>
      <c r="E4" s="13"/>
      <c r="F4" s="13"/>
      <c r="G4" s="14"/>
      <c r="H4" s="14"/>
      <c r="I4" s="47"/>
    </row>
    <row r="5" spans="1:9" ht="20.25" customHeight="1" x14ac:dyDescent="0.2">
      <c r="A5" s="10"/>
      <c r="B5" s="11" t="s">
        <v>35</v>
      </c>
      <c r="C5" s="12"/>
      <c r="D5" s="4"/>
      <c r="E5" s="13"/>
      <c r="F5" s="13"/>
      <c r="G5" s="14"/>
      <c r="H5" s="14"/>
      <c r="I5" s="47"/>
    </row>
    <row r="6" spans="1:9" ht="32.25" customHeight="1" x14ac:dyDescent="0.2">
      <c r="A6" s="16">
        <v>1</v>
      </c>
      <c r="B6" s="48" t="s">
        <v>36</v>
      </c>
      <c r="C6" s="17" t="s">
        <v>37</v>
      </c>
      <c r="D6" s="18">
        <v>70</v>
      </c>
      <c r="E6" s="19"/>
      <c r="F6" s="19"/>
      <c r="G6" s="20">
        <f>+E6+F6</f>
        <v>0</v>
      </c>
      <c r="H6" s="20">
        <f>+ROUND(D6*G6,2)</f>
        <v>0</v>
      </c>
      <c r="I6" s="15" t="s">
        <v>10</v>
      </c>
    </row>
    <row r="7" spans="1:9" ht="32.25" customHeight="1" x14ac:dyDescent="0.2">
      <c r="A7" s="16">
        <v>2</v>
      </c>
      <c r="B7" s="48" t="s">
        <v>12</v>
      </c>
      <c r="C7" s="17" t="s">
        <v>11</v>
      </c>
      <c r="D7" s="18">
        <v>1</v>
      </c>
      <c r="E7" s="19"/>
      <c r="F7" s="19"/>
      <c r="G7" s="20">
        <f t="shared" ref="G7:G70" si="0">+E7+F7</f>
        <v>0</v>
      </c>
      <c r="H7" s="20">
        <f t="shared" ref="H7:H70" si="1">+ROUND(D7*G7,2)</f>
        <v>0</v>
      </c>
      <c r="I7" s="15" t="s">
        <v>10</v>
      </c>
    </row>
    <row r="8" spans="1:9" ht="32.25" customHeight="1" x14ac:dyDescent="0.2">
      <c r="A8" s="16">
        <v>3</v>
      </c>
      <c r="B8" s="21" t="s">
        <v>38</v>
      </c>
      <c r="C8" s="17" t="s">
        <v>39</v>
      </c>
      <c r="D8" s="18">
        <v>1530</v>
      </c>
      <c r="E8" s="19"/>
      <c r="F8" s="19"/>
      <c r="G8" s="20">
        <f t="shared" si="0"/>
        <v>0</v>
      </c>
      <c r="H8" s="20">
        <f t="shared" si="1"/>
        <v>0</v>
      </c>
      <c r="I8" s="15" t="s">
        <v>10</v>
      </c>
    </row>
    <row r="9" spans="1:9" ht="32.25" customHeight="1" x14ac:dyDescent="0.2">
      <c r="A9" s="16">
        <v>4</v>
      </c>
      <c r="B9" s="21" t="s">
        <v>40</v>
      </c>
      <c r="C9" s="17" t="s">
        <v>41</v>
      </c>
      <c r="D9" s="18">
        <v>36</v>
      </c>
      <c r="E9" s="19"/>
      <c r="F9" s="19"/>
      <c r="G9" s="20">
        <f t="shared" si="0"/>
        <v>0</v>
      </c>
      <c r="H9" s="20">
        <f t="shared" si="1"/>
        <v>0</v>
      </c>
      <c r="I9" s="15" t="s">
        <v>10</v>
      </c>
    </row>
    <row r="10" spans="1:9" ht="32.25" customHeight="1" x14ac:dyDescent="0.2">
      <c r="A10" s="16">
        <v>5</v>
      </c>
      <c r="B10" s="21" t="s">
        <v>42</v>
      </c>
      <c r="C10" s="17" t="s">
        <v>39</v>
      </c>
      <c r="D10" s="18">
        <v>510</v>
      </c>
      <c r="E10" s="19"/>
      <c r="F10" s="19"/>
      <c r="G10" s="20">
        <f t="shared" si="0"/>
        <v>0</v>
      </c>
      <c r="H10" s="20">
        <f t="shared" si="1"/>
        <v>0</v>
      </c>
      <c r="I10" s="15" t="s">
        <v>10</v>
      </c>
    </row>
    <row r="11" spans="1:9" ht="26.25" customHeight="1" x14ac:dyDescent="0.2">
      <c r="A11" s="16">
        <v>6</v>
      </c>
      <c r="B11" s="22" t="s">
        <v>43</v>
      </c>
      <c r="C11" s="17" t="s">
        <v>37</v>
      </c>
      <c r="D11" s="18">
        <v>39</v>
      </c>
      <c r="E11" s="19"/>
      <c r="F11" s="19"/>
      <c r="G11" s="20">
        <f t="shared" si="0"/>
        <v>0</v>
      </c>
      <c r="H11" s="20">
        <f t="shared" si="1"/>
        <v>0</v>
      </c>
      <c r="I11" s="15" t="s">
        <v>10</v>
      </c>
    </row>
    <row r="12" spans="1:9" ht="38.25" x14ac:dyDescent="0.2">
      <c r="A12" s="16">
        <v>7</v>
      </c>
      <c r="B12" s="21" t="s">
        <v>44</v>
      </c>
      <c r="C12" s="17" t="s">
        <v>41</v>
      </c>
      <c r="D12" s="18">
        <v>380</v>
      </c>
      <c r="E12" s="19"/>
      <c r="F12" s="19"/>
      <c r="G12" s="20">
        <f t="shared" si="0"/>
        <v>0</v>
      </c>
      <c r="H12" s="20">
        <f t="shared" si="1"/>
        <v>0</v>
      </c>
      <c r="I12" s="15" t="s">
        <v>10</v>
      </c>
    </row>
    <row r="13" spans="1:9" ht="22.5" customHeight="1" x14ac:dyDescent="0.2">
      <c r="A13" s="49"/>
      <c r="B13" s="50" t="s">
        <v>45</v>
      </c>
      <c r="C13" s="50"/>
      <c r="D13" s="51"/>
      <c r="E13" s="19"/>
      <c r="F13" s="19"/>
      <c r="G13" s="20"/>
      <c r="H13" s="20"/>
      <c r="I13" s="15"/>
    </row>
    <row r="14" spans="1:9" ht="38.25" x14ac:dyDescent="0.2">
      <c r="A14" s="16">
        <v>8</v>
      </c>
      <c r="B14" s="52" t="s">
        <v>46</v>
      </c>
      <c r="C14" s="38" t="s">
        <v>47</v>
      </c>
      <c r="D14" s="53">
        <v>104</v>
      </c>
      <c r="E14" s="19"/>
      <c r="F14" s="19"/>
      <c r="G14" s="20">
        <f t="shared" si="0"/>
        <v>0</v>
      </c>
      <c r="H14" s="20">
        <f t="shared" si="1"/>
        <v>0</v>
      </c>
      <c r="I14" s="15" t="s">
        <v>10</v>
      </c>
    </row>
    <row r="15" spans="1:9" ht="42" customHeight="1" x14ac:dyDescent="0.2">
      <c r="A15" s="16">
        <v>9</v>
      </c>
      <c r="B15" s="52" t="s">
        <v>48</v>
      </c>
      <c r="C15" s="38" t="s">
        <v>47</v>
      </c>
      <c r="D15" s="53">
        <v>40</v>
      </c>
      <c r="E15" s="19"/>
      <c r="F15" s="19"/>
      <c r="G15" s="20">
        <f t="shared" si="0"/>
        <v>0</v>
      </c>
      <c r="H15" s="20">
        <f t="shared" si="1"/>
        <v>0</v>
      </c>
      <c r="I15" s="15" t="s">
        <v>10</v>
      </c>
    </row>
    <row r="16" spans="1:9" ht="40.5" customHeight="1" x14ac:dyDescent="0.2">
      <c r="A16" s="16">
        <v>10</v>
      </c>
      <c r="B16" s="52" t="s">
        <v>49</v>
      </c>
      <c r="C16" s="38" t="s">
        <v>47</v>
      </c>
      <c r="D16" s="53">
        <v>40</v>
      </c>
      <c r="E16" s="19"/>
      <c r="F16" s="19"/>
      <c r="G16" s="20">
        <f t="shared" si="0"/>
        <v>0</v>
      </c>
      <c r="H16" s="20">
        <f t="shared" si="1"/>
        <v>0</v>
      </c>
      <c r="I16" s="15" t="s">
        <v>10</v>
      </c>
    </row>
    <row r="17" spans="1:9" ht="42" customHeight="1" x14ac:dyDescent="0.2">
      <c r="A17" s="16">
        <v>11</v>
      </c>
      <c r="B17" s="52" t="s">
        <v>50</v>
      </c>
      <c r="C17" s="38" t="s">
        <v>47</v>
      </c>
      <c r="D17" s="53">
        <v>17</v>
      </c>
      <c r="E17" s="19"/>
      <c r="F17" s="19"/>
      <c r="G17" s="20">
        <f t="shared" si="0"/>
        <v>0</v>
      </c>
      <c r="H17" s="20">
        <f t="shared" si="1"/>
        <v>0</v>
      </c>
      <c r="I17" s="15" t="s">
        <v>10</v>
      </c>
    </row>
    <row r="18" spans="1:9" ht="42.75" customHeight="1" x14ac:dyDescent="0.2">
      <c r="A18" s="16">
        <v>12</v>
      </c>
      <c r="B18" s="52" t="s">
        <v>51</v>
      </c>
      <c r="C18" s="38" t="s">
        <v>47</v>
      </c>
      <c r="D18" s="53">
        <v>22</v>
      </c>
      <c r="E18" s="19"/>
      <c r="F18" s="19"/>
      <c r="G18" s="20">
        <f t="shared" si="0"/>
        <v>0</v>
      </c>
      <c r="H18" s="20">
        <f t="shared" si="1"/>
        <v>0</v>
      </c>
      <c r="I18" s="15" t="s">
        <v>10</v>
      </c>
    </row>
    <row r="19" spans="1:9" ht="21.75" customHeight="1" x14ac:dyDescent="0.2">
      <c r="A19" s="16">
        <v>13</v>
      </c>
      <c r="B19" s="52" t="s">
        <v>52</v>
      </c>
      <c r="C19" s="38" t="s">
        <v>41</v>
      </c>
      <c r="D19" s="53">
        <v>380</v>
      </c>
      <c r="E19" s="19"/>
      <c r="F19" s="19"/>
      <c r="G19" s="20">
        <f t="shared" si="0"/>
        <v>0</v>
      </c>
      <c r="H19" s="20">
        <f t="shared" si="1"/>
        <v>0</v>
      </c>
      <c r="I19" s="15" t="s">
        <v>10</v>
      </c>
    </row>
    <row r="20" spans="1:9" ht="34.5" customHeight="1" x14ac:dyDescent="0.2">
      <c r="A20" s="16">
        <v>14</v>
      </c>
      <c r="B20" s="52" t="s">
        <v>53</v>
      </c>
      <c r="C20" s="38" t="s">
        <v>47</v>
      </c>
      <c r="D20" s="53">
        <v>41</v>
      </c>
      <c r="E20" s="19"/>
      <c r="F20" s="19"/>
      <c r="G20" s="20">
        <f t="shared" si="0"/>
        <v>0</v>
      </c>
      <c r="H20" s="20">
        <f t="shared" si="1"/>
        <v>0</v>
      </c>
      <c r="I20" s="15" t="s">
        <v>10</v>
      </c>
    </row>
    <row r="21" spans="1:9" ht="43.5" customHeight="1" x14ac:dyDescent="0.2">
      <c r="A21" s="16">
        <v>15</v>
      </c>
      <c r="B21" s="54" t="s">
        <v>14</v>
      </c>
      <c r="C21" s="38" t="s">
        <v>47</v>
      </c>
      <c r="D21" s="53">
        <v>41</v>
      </c>
      <c r="E21" s="19"/>
      <c r="F21" s="19"/>
      <c r="G21" s="20">
        <f t="shared" si="0"/>
        <v>0</v>
      </c>
      <c r="H21" s="20">
        <f t="shared" si="1"/>
        <v>0</v>
      </c>
      <c r="I21" s="15" t="s">
        <v>10</v>
      </c>
    </row>
    <row r="22" spans="1:9" ht="32.25" customHeight="1" x14ac:dyDescent="0.2">
      <c r="A22" s="16">
        <v>16</v>
      </c>
      <c r="B22" s="52" t="s">
        <v>54</v>
      </c>
      <c r="C22" s="38" t="s">
        <v>47</v>
      </c>
      <c r="D22" s="53">
        <v>114</v>
      </c>
      <c r="E22" s="19"/>
      <c r="F22" s="19"/>
      <c r="G22" s="20">
        <f t="shared" si="0"/>
        <v>0</v>
      </c>
      <c r="H22" s="20">
        <f t="shared" si="1"/>
        <v>0</v>
      </c>
      <c r="I22" s="15" t="s">
        <v>16</v>
      </c>
    </row>
    <row r="23" spans="1:9" ht="19.5" customHeight="1" x14ac:dyDescent="0.2">
      <c r="A23" s="10"/>
      <c r="B23" s="55" t="s">
        <v>55</v>
      </c>
      <c r="C23" s="56"/>
      <c r="D23" s="24"/>
      <c r="E23" s="19"/>
      <c r="F23" s="19"/>
      <c r="G23" s="20"/>
      <c r="H23" s="20"/>
      <c r="I23" s="15"/>
    </row>
    <row r="24" spans="1:9" ht="19.5" customHeight="1" x14ac:dyDescent="0.2">
      <c r="A24" s="16">
        <v>17</v>
      </c>
      <c r="B24" s="52" t="s">
        <v>56</v>
      </c>
      <c r="C24" s="38" t="s">
        <v>41</v>
      </c>
      <c r="D24" s="53">
        <v>9.5</v>
      </c>
      <c r="E24" s="19"/>
      <c r="F24" s="19"/>
      <c r="G24" s="20">
        <f t="shared" si="0"/>
        <v>0</v>
      </c>
      <c r="H24" s="20">
        <f t="shared" si="1"/>
        <v>0</v>
      </c>
      <c r="I24" s="15" t="s">
        <v>10</v>
      </c>
    </row>
    <row r="25" spans="1:9" ht="19.5" customHeight="1" x14ac:dyDescent="0.2">
      <c r="A25" s="16">
        <v>18</v>
      </c>
      <c r="B25" s="52" t="s">
        <v>57</v>
      </c>
      <c r="C25" s="38" t="s">
        <v>41</v>
      </c>
      <c r="D25" s="53">
        <v>39.5</v>
      </c>
      <c r="E25" s="19"/>
      <c r="F25" s="19"/>
      <c r="G25" s="20">
        <f t="shared" si="0"/>
        <v>0</v>
      </c>
      <c r="H25" s="20">
        <f t="shared" si="1"/>
        <v>0</v>
      </c>
      <c r="I25" s="15" t="s">
        <v>10</v>
      </c>
    </row>
    <row r="26" spans="1:9" ht="28.5" customHeight="1" x14ac:dyDescent="0.2">
      <c r="A26" s="16">
        <v>19</v>
      </c>
      <c r="B26" s="52" t="s">
        <v>58</v>
      </c>
      <c r="C26" s="38" t="s">
        <v>41</v>
      </c>
      <c r="D26" s="18">
        <v>100</v>
      </c>
      <c r="E26" s="19"/>
      <c r="F26" s="19"/>
      <c r="G26" s="20">
        <f t="shared" si="0"/>
        <v>0</v>
      </c>
      <c r="H26" s="20">
        <f t="shared" si="1"/>
        <v>0</v>
      </c>
      <c r="I26" s="15" t="s">
        <v>10</v>
      </c>
    </row>
    <row r="27" spans="1:9" ht="29.25" customHeight="1" x14ac:dyDescent="0.2">
      <c r="A27" s="16">
        <v>20</v>
      </c>
      <c r="B27" s="52" t="s">
        <v>59</v>
      </c>
      <c r="C27" s="38" t="s">
        <v>41</v>
      </c>
      <c r="D27" s="18">
        <v>12</v>
      </c>
      <c r="E27" s="19"/>
      <c r="F27" s="19"/>
      <c r="G27" s="20">
        <f t="shared" si="0"/>
        <v>0</v>
      </c>
      <c r="H27" s="20">
        <f t="shared" si="1"/>
        <v>0</v>
      </c>
      <c r="I27" s="15" t="s">
        <v>10</v>
      </c>
    </row>
    <row r="28" spans="1:9" ht="19.5" customHeight="1" x14ac:dyDescent="0.2">
      <c r="A28" s="49"/>
      <c r="B28" s="50" t="s">
        <v>60</v>
      </c>
      <c r="C28" s="50"/>
      <c r="D28" s="51"/>
      <c r="E28" s="19"/>
      <c r="F28" s="19"/>
      <c r="G28" s="20"/>
      <c r="H28" s="20"/>
      <c r="I28" s="15"/>
    </row>
    <row r="29" spans="1:9" ht="19.5" customHeight="1" x14ac:dyDescent="0.2">
      <c r="A29" s="23">
        <v>21</v>
      </c>
      <c r="B29" s="52" t="s">
        <v>61</v>
      </c>
      <c r="C29" s="57" t="s">
        <v>39</v>
      </c>
      <c r="D29" s="53">
        <v>1899.6</v>
      </c>
      <c r="E29" s="19"/>
      <c r="F29" s="19"/>
      <c r="G29" s="20">
        <f t="shared" si="0"/>
        <v>0</v>
      </c>
      <c r="H29" s="20">
        <f t="shared" si="1"/>
        <v>0</v>
      </c>
      <c r="I29" s="15" t="s">
        <v>16</v>
      </c>
    </row>
    <row r="30" spans="1:9" ht="33.75" customHeight="1" x14ac:dyDescent="0.2">
      <c r="A30" s="23">
        <v>22</v>
      </c>
      <c r="B30" s="58" t="s">
        <v>62</v>
      </c>
      <c r="C30" s="38" t="s">
        <v>41</v>
      </c>
      <c r="D30" s="59">
        <v>380</v>
      </c>
      <c r="E30" s="19"/>
      <c r="F30" s="19"/>
      <c r="G30" s="20">
        <f t="shared" si="0"/>
        <v>0</v>
      </c>
      <c r="H30" s="20">
        <f t="shared" si="1"/>
        <v>0</v>
      </c>
      <c r="I30" s="15" t="s">
        <v>16</v>
      </c>
    </row>
    <row r="31" spans="1:9" ht="19.5" customHeight="1" x14ac:dyDescent="0.2">
      <c r="A31" s="60"/>
      <c r="B31" s="61" t="s">
        <v>63</v>
      </c>
      <c r="C31" s="62"/>
      <c r="D31" s="63"/>
      <c r="E31" s="19"/>
      <c r="F31" s="19"/>
      <c r="G31" s="20"/>
      <c r="H31" s="20"/>
      <c r="I31" s="15"/>
    </row>
    <row r="32" spans="1:9" ht="34.5" customHeight="1" x14ac:dyDescent="0.2">
      <c r="A32" s="16">
        <v>23</v>
      </c>
      <c r="B32" s="52" t="s">
        <v>64</v>
      </c>
      <c r="C32" s="38" t="s">
        <v>47</v>
      </c>
      <c r="D32" s="53">
        <v>24.82</v>
      </c>
      <c r="E32" s="19"/>
      <c r="F32" s="19"/>
      <c r="G32" s="20">
        <f t="shared" si="0"/>
        <v>0</v>
      </c>
      <c r="H32" s="20">
        <f t="shared" si="1"/>
        <v>0</v>
      </c>
      <c r="I32" s="15" t="s">
        <v>16</v>
      </c>
    </row>
    <row r="33" spans="1:9" ht="27" customHeight="1" x14ac:dyDescent="0.2">
      <c r="A33" s="16">
        <v>24</v>
      </c>
      <c r="B33" s="52" t="s">
        <v>65</v>
      </c>
      <c r="C33" s="38" t="s">
        <v>47</v>
      </c>
      <c r="D33" s="53">
        <v>1</v>
      </c>
      <c r="E33" s="19"/>
      <c r="F33" s="19"/>
      <c r="G33" s="20">
        <f t="shared" si="0"/>
        <v>0</v>
      </c>
      <c r="H33" s="20">
        <f t="shared" si="1"/>
        <v>0</v>
      </c>
      <c r="I33" s="15" t="s">
        <v>16</v>
      </c>
    </row>
    <row r="34" spans="1:9" ht="40.5" customHeight="1" x14ac:dyDescent="0.2">
      <c r="A34" s="16">
        <v>25</v>
      </c>
      <c r="B34" s="52" t="s">
        <v>66</v>
      </c>
      <c r="C34" s="38" t="s">
        <v>47</v>
      </c>
      <c r="D34" s="53">
        <v>76</v>
      </c>
      <c r="E34" s="19"/>
      <c r="F34" s="19"/>
      <c r="G34" s="20">
        <f t="shared" si="0"/>
        <v>0</v>
      </c>
      <c r="H34" s="20">
        <f t="shared" si="1"/>
        <v>0</v>
      </c>
      <c r="I34" s="15" t="s">
        <v>16</v>
      </c>
    </row>
    <row r="35" spans="1:9" ht="30" customHeight="1" x14ac:dyDescent="0.2">
      <c r="A35" s="16">
        <v>26</v>
      </c>
      <c r="B35" s="64" t="s">
        <v>67</v>
      </c>
      <c r="C35" s="38" t="s">
        <v>37</v>
      </c>
      <c r="D35" s="53">
        <v>120</v>
      </c>
      <c r="E35" s="19"/>
      <c r="F35" s="19"/>
      <c r="G35" s="20">
        <f t="shared" si="0"/>
        <v>0</v>
      </c>
      <c r="H35" s="20">
        <f t="shared" si="1"/>
        <v>0</v>
      </c>
      <c r="I35" s="15" t="s">
        <v>10</v>
      </c>
    </row>
    <row r="36" spans="1:9" ht="20.25" customHeight="1" x14ac:dyDescent="0.2">
      <c r="A36" s="16">
        <v>27</v>
      </c>
      <c r="B36" s="58" t="s">
        <v>17</v>
      </c>
      <c r="C36" s="65" t="s">
        <v>41</v>
      </c>
      <c r="D36" s="59">
        <v>380</v>
      </c>
      <c r="E36" s="19"/>
      <c r="F36" s="19"/>
      <c r="G36" s="20">
        <f t="shared" si="0"/>
        <v>0</v>
      </c>
      <c r="H36" s="20">
        <f t="shared" si="1"/>
        <v>0</v>
      </c>
      <c r="I36" s="15" t="s">
        <v>16</v>
      </c>
    </row>
    <row r="37" spans="1:9" ht="20.25" customHeight="1" x14ac:dyDescent="0.2">
      <c r="A37" s="66"/>
      <c r="B37" s="61" t="s">
        <v>68</v>
      </c>
      <c r="C37" s="61"/>
      <c r="D37" s="67"/>
      <c r="E37" s="19"/>
      <c r="F37" s="19"/>
      <c r="G37" s="20"/>
      <c r="H37" s="20"/>
      <c r="I37" s="15"/>
    </row>
    <row r="38" spans="1:9" ht="20.25" customHeight="1" x14ac:dyDescent="0.2">
      <c r="A38" s="60">
        <v>28</v>
      </c>
      <c r="B38" s="62" t="s">
        <v>69</v>
      </c>
      <c r="C38" s="57" t="s">
        <v>39</v>
      </c>
      <c r="D38" s="63">
        <v>350</v>
      </c>
      <c r="E38" s="19"/>
      <c r="F38" s="19"/>
      <c r="G38" s="20">
        <f t="shared" si="0"/>
        <v>0</v>
      </c>
      <c r="H38" s="20">
        <f t="shared" si="1"/>
        <v>0</v>
      </c>
      <c r="I38" s="15" t="s">
        <v>10</v>
      </c>
    </row>
    <row r="39" spans="1:9" ht="46.5" customHeight="1" x14ac:dyDescent="0.2">
      <c r="A39" s="60">
        <v>29</v>
      </c>
      <c r="B39" s="68" t="s">
        <v>70</v>
      </c>
      <c r="C39" s="57" t="s">
        <v>39</v>
      </c>
      <c r="D39" s="69">
        <v>9825.76</v>
      </c>
      <c r="E39" s="19"/>
      <c r="F39" s="19"/>
      <c r="G39" s="20">
        <f t="shared" si="0"/>
        <v>0</v>
      </c>
      <c r="H39" s="20">
        <f t="shared" si="1"/>
        <v>0</v>
      </c>
      <c r="I39" s="15" t="s">
        <v>16</v>
      </c>
    </row>
    <row r="40" spans="1:9" ht="57" customHeight="1" x14ac:dyDescent="0.2">
      <c r="A40" s="60">
        <v>30</v>
      </c>
      <c r="B40" s="62" t="s">
        <v>71</v>
      </c>
      <c r="C40" s="60" t="s">
        <v>41</v>
      </c>
      <c r="D40" s="63">
        <v>412.3</v>
      </c>
      <c r="E40" s="19"/>
      <c r="F40" s="19"/>
      <c r="G40" s="20">
        <f t="shared" si="0"/>
        <v>0</v>
      </c>
      <c r="H40" s="20">
        <f t="shared" si="1"/>
        <v>0</v>
      </c>
      <c r="I40" s="15" t="s">
        <v>16</v>
      </c>
    </row>
    <row r="41" spans="1:9" ht="19.5" customHeight="1" x14ac:dyDescent="0.2">
      <c r="A41" s="16"/>
      <c r="B41" s="70" t="s">
        <v>72</v>
      </c>
      <c r="C41" s="10"/>
      <c r="D41" s="24"/>
      <c r="E41" s="19"/>
      <c r="F41" s="19"/>
      <c r="G41" s="20"/>
      <c r="H41" s="25">
        <f>SUM(H6:H40)</f>
        <v>0</v>
      </c>
      <c r="I41" s="15"/>
    </row>
    <row r="42" spans="1:9" ht="19.5" customHeight="1" x14ac:dyDescent="0.2">
      <c r="A42" s="10" t="s">
        <v>13</v>
      </c>
      <c r="B42" s="11" t="s">
        <v>73</v>
      </c>
      <c r="C42" s="12"/>
      <c r="D42" s="4"/>
      <c r="E42" s="19"/>
      <c r="F42" s="19"/>
      <c r="G42" s="20"/>
      <c r="H42" s="20"/>
      <c r="I42" s="15"/>
    </row>
    <row r="43" spans="1:9" ht="19.5" customHeight="1" x14ac:dyDescent="0.2">
      <c r="A43" s="10"/>
      <c r="B43" s="11" t="s">
        <v>74</v>
      </c>
      <c r="C43" s="12"/>
      <c r="D43" s="4"/>
      <c r="E43" s="19"/>
      <c r="F43" s="19"/>
      <c r="G43" s="20"/>
      <c r="H43" s="20"/>
      <c r="I43" s="15"/>
    </row>
    <row r="44" spans="1:9" ht="66.75" customHeight="1" x14ac:dyDescent="0.2">
      <c r="A44" s="16">
        <v>31</v>
      </c>
      <c r="B44" s="21" t="s">
        <v>75</v>
      </c>
      <c r="C44" s="65" t="s">
        <v>41</v>
      </c>
      <c r="D44" s="18">
        <v>245.6</v>
      </c>
      <c r="E44" s="19"/>
      <c r="F44" s="19"/>
      <c r="G44" s="20">
        <f t="shared" si="0"/>
        <v>0</v>
      </c>
      <c r="H44" s="20">
        <f t="shared" si="1"/>
        <v>0</v>
      </c>
      <c r="I44" s="15" t="s">
        <v>19</v>
      </c>
    </row>
    <row r="45" spans="1:9" ht="64.5" customHeight="1" x14ac:dyDescent="0.2">
      <c r="A45" s="16">
        <v>32</v>
      </c>
      <c r="B45" s="21" t="s">
        <v>186</v>
      </c>
      <c r="C45" s="65" t="s">
        <v>41</v>
      </c>
      <c r="D45" s="18">
        <v>325</v>
      </c>
      <c r="E45" s="19"/>
      <c r="F45" s="19"/>
      <c r="G45" s="20">
        <f t="shared" si="0"/>
        <v>0</v>
      </c>
      <c r="H45" s="20">
        <f t="shared" si="1"/>
        <v>0</v>
      </c>
      <c r="I45" s="15" t="s">
        <v>19</v>
      </c>
    </row>
    <row r="46" spans="1:9" ht="48.75" customHeight="1" x14ac:dyDescent="0.2">
      <c r="A46" s="16">
        <v>33</v>
      </c>
      <c r="B46" s="21" t="s">
        <v>208</v>
      </c>
      <c r="C46" s="17" t="s">
        <v>37</v>
      </c>
      <c r="D46" s="18">
        <v>18</v>
      </c>
      <c r="E46" s="19"/>
      <c r="F46" s="19"/>
      <c r="G46" s="20">
        <f t="shared" si="0"/>
        <v>0</v>
      </c>
      <c r="H46" s="20">
        <f t="shared" si="1"/>
        <v>0</v>
      </c>
      <c r="I46" s="15" t="s">
        <v>19</v>
      </c>
    </row>
    <row r="47" spans="1:9" ht="31.5" customHeight="1" x14ac:dyDescent="0.2">
      <c r="A47" s="16">
        <v>34</v>
      </c>
      <c r="B47" s="22" t="s">
        <v>76</v>
      </c>
      <c r="C47" s="17" t="s">
        <v>37</v>
      </c>
      <c r="D47" s="18">
        <v>36</v>
      </c>
      <c r="E47" s="19"/>
      <c r="F47" s="19"/>
      <c r="G47" s="20">
        <f t="shared" si="0"/>
        <v>0</v>
      </c>
      <c r="H47" s="20">
        <f t="shared" si="1"/>
        <v>0</v>
      </c>
      <c r="I47" s="15" t="s">
        <v>16</v>
      </c>
    </row>
    <row r="48" spans="1:9" ht="56.25" customHeight="1" x14ac:dyDescent="0.2">
      <c r="A48" s="16">
        <v>35</v>
      </c>
      <c r="B48" s="21" t="s">
        <v>219</v>
      </c>
      <c r="C48" s="17" t="s">
        <v>37</v>
      </c>
      <c r="D48" s="18">
        <v>18</v>
      </c>
      <c r="E48" s="19"/>
      <c r="F48" s="19"/>
      <c r="G48" s="20">
        <f t="shared" si="0"/>
        <v>0</v>
      </c>
      <c r="H48" s="20">
        <f t="shared" si="1"/>
        <v>0</v>
      </c>
      <c r="I48" s="15" t="s">
        <v>19</v>
      </c>
    </row>
    <row r="49" spans="1:9" ht="55.5" customHeight="1" x14ac:dyDescent="0.2">
      <c r="A49" s="16">
        <v>36</v>
      </c>
      <c r="B49" s="21" t="s">
        <v>209</v>
      </c>
      <c r="C49" s="17" t="s">
        <v>37</v>
      </c>
      <c r="D49" s="18">
        <v>18</v>
      </c>
      <c r="E49" s="19"/>
      <c r="F49" s="19"/>
      <c r="G49" s="20">
        <f t="shared" si="0"/>
        <v>0</v>
      </c>
      <c r="H49" s="20">
        <f t="shared" si="1"/>
        <v>0</v>
      </c>
      <c r="I49" s="15" t="s">
        <v>19</v>
      </c>
    </row>
    <row r="50" spans="1:9" ht="55.5" customHeight="1" x14ac:dyDescent="0.2">
      <c r="A50" s="16">
        <v>37</v>
      </c>
      <c r="B50" s="21" t="s">
        <v>210</v>
      </c>
      <c r="C50" s="17" t="s">
        <v>37</v>
      </c>
      <c r="D50" s="18">
        <v>14.55</v>
      </c>
      <c r="E50" s="19"/>
      <c r="F50" s="19"/>
      <c r="G50" s="20">
        <f t="shared" si="0"/>
        <v>0</v>
      </c>
      <c r="H50" s="20">
        <f t="shared" si="1"/>
        <v>0</v>
      </c>
      <c r="I50" s="15" t="s">
        <v>19</v>
      </c>
    </row>
    <row r="51" spans="1:9" ht="55.5" customHeight="1" x14ac:dyDescent="0.2">
      <c r="A51" s="16">
        <v>38</v>
      </c>
      <c r="B51" s="21" t="s">
        <v>211</v>
      </c>
      <c r="C51" s="17" t="s">
        <v>37</v>
      </c>
      <c r="D51" s="18">
        <v>4.8</v>
      </c>
      <c r="E51" s="19"/>
      <c r="F51" s="19"/>
      <c r="G51" s="20">
        <f t="shared" si="0"/>
        <v>0</v>
      </c>
      <c r="H51" s="20">
        <f t="shared" si="1"/>
        <v>0</v>
      </c>
      <c r="I51" s="15" t="s">
        <v>19</v>
      </c>
    </row>
    <row r="52" spans="1:9" ht="44.25" customHeight="1" x14ac:dyDescent="0.2">
      <c r="A52" s="16">
        <v>39</v>
      </c>
      <c r="B52" s="21" t="s">
        <v>212</v>
      </c>
      <c r="C52" s="17" t="s">
        <v>37</v>
      </c>
      <c r="D52" s="18">
        <v>36</v>
      </c>
      <c r="E52" s="19"/>
      <c r="F52" s="19"/>
      <c r="G52" s="20">
        <f t="shared" si="0"/>
        <v>0</v>
      </c>
      <c r="H52" s="20">
        <f t="shared" si="1"/>
        <v>0</v>
      </c>
      <c r="I52" s="15" t="s">
        <v>19</v>
      </c>
    </row>
    <row r="53" spans="1:9" ht="41.25" customHeight="1" x14ac:dyDescent="0.2">
      <c r="A53" s="16">
        <v>40</v>
      </c>
      <c r="B53" s="21" t="s">
        <v>77</v>
      </c>
      <c r="C53" s="17" t="s">
        <v>37</v>
      </c>
      <c r="D53" s="18">
        <v>36</v>
      </c>
      <c r="E53" s="19"/>
      <c r="F53" s="19"/>
      <c r="G53" s="20">
        <f t="shared" si="0"/>
        <v>0</v>
      </c>
      <c r="H53" s="20">
        <f t="shared" si="1"/>
        <v>0</v>
      </c>
      <c r="I53" s="15" t="s">
        <v>19</v>
      </c>
    </row>
    <row r="54" spans="1:9" ht="42" customHeight="1" x14ac:dyDescent="0.2">
      <c r="A54" s="16">
        <v>41</v>
      </c>
      <c r="B54" s="21" t="s">
        <v>213</v>
      </c>
      <c r="C54" s="17" t="s">
        <v>37</v>
      </c>
      <c r="D54" s="18">
        <v>18</v>
      </c>
      <c r="E54" s="19"/>
      <c r="F54" s="19"/>
      <c r="G54" s="20">
        <f t="shared" si="0"/>
        <v>0</v>
      </c>
      <c r="H54" s="20">
        <f t="shared" si="1"/>
        <v>0</v>
      </c>
      <c r="I54" s="15" t="s">
        <v>19</v>
      </c>
    </row>
    <row r="55" spans="1:9" ht="55.5" customHeight="1" x14ac:dyDescent="0.2">
      <c r="A55" s="16">
        <v>42</v>
      </c>
      <c r="B55" s="21" t="s">
        <v>214</v>
      </c>
      <c r="C55" s="17" t="s">
        <v>37</v>
      </c>
      <c r="D55" s="18">
        <v>18</v>
      </c>
      <c r="E55" s="19"/>
      <c r="F55" s="19"/>
      <c r="G55" s="20">
        <f t="shared" si="0"/>
        <v>0</v>
      </c>
      <c r="H55" s="20">
        <f t="shared" si="1"/>
        <v>0</v>
      </c>
      <c r="I55" s="15" t="s">
        <v>19</v>
      </c>
    </row>
    <row r="56" spans="1:9" ht="55.5" customHeight="1" x14ac:dyDescent="0.2">
      <c r="A56" s="16">
        <v>43</v>
      </c>
      <c r="B56" s="21" t="s">
        <v>215</v>
      </c>
      <c r="C56" s="17" t="s">
        <v>37</v>
      </c>
      <c r="D56" s="18">
        <v>36</v>
      </c>
      <c r="E56" s="19"/>
      <c r="F56" s="19"/>
      <c r="G56" s="20">
        <f t="shared" si="0"/>
        <v>0</v>
      </c>
      <c r="H56" s="20">
        <f t="shared" si="1"/>
        <v>0</v>
      </c>
      <c r="I56" s="15" t="s">
        <v>19</v>
      </c>
    </row>
    <row r="57" spans="1:9" ht="36" customHeight="1" x14ac:dyDescent="0.2">
      <c r="A57" s="16">
        <v>44</v>
      </c>
      <c r="B57" s="21" t="s">
        <v>26</v>
      </c>
      <c r="C57" s="17" t="s">
        <v>37</v>
      </c>
      <c r="D57" s="18">
        <v>36</v>
      </c>
      <c r="E57" s="19"/>
      <c r="F57" s="19"/>
      <c r="G57" s="20">
        <f t="shared" si="0"/>
        <v>0</v>
      </c>
      <c r="H57" s="20">
        <f t="shared" si="1"/>
        <v>0</v>
      </c>
      <c r="I57" s="15" t="s">
        <v>19</v>
      </c>
    </row>
    <row r="58" spans="1:9" ht="45" customHeight="1" x14ac:dyDescent="0.2">
      <c r="A58" s="16">
        <v>45</v>
      </c>
      <c r="B58" s="21" t="s">
        <v>27</v>
      </c>
      <c r="C58" s="17" t="s">
        <v>37</v>
      </c>
      <c r="D58" s="18">
        <v>14.7</v>
      </c>
      <c r="E58" s="19"/>
      <c r="F58" s="19"/>
      <c r="G58" s="20">
        <f t="shared" si="0"/>
        <v>0</v>
      </c>
      <c r="H58" s="20">
        <f t="shared" si="1"/>
        <v>0</v>
      </c>
      <c r="I58" s="15" t="s">
        <v>19</v>
      </c>
    </row>
    <row r="59" spans="1:9" ht="67.5" customHeight="1" x14ac:dyDescent="0.2">
      <c r="A59" s="16">
        <v>46</v>
      </c>
      <c r="B59" s="21" t="s">
        <v>78</v>
      </c>
      <c r="C59" s="17" t="s">
        <v>41</v>
      </c>
      <c r="D59" s="18">
        <v>93.5</v>
      </c>
      <c r="E59" s="19"/>
      <c r="F59" s="19"/>
      <c r="G59" s="20">
        <f t="shared" si="0"/>
        <v>0</v>
      </c>
      <c r="H59" s="20">
        <f t="shared" si="1"/>
        <v>0</v>
      </c>
      <c r="I59" s="15" t="s">
        <v>19</v>
      </c>
    </row>
    <row r="60" spans="1:9" s="27" customFormat="1" ht="58.5" customHeight="1" x14ac:dyDescent="0.2">
      <c r="A60" s="16">
        <v>47</v>
      </c>
      <c r="B60" s="21" t="s">
        <v>79</v>
      </c>
      <c r="C60" s="17" t="s">
        <v>41</v>
      </c>
      <c r="D60" s="18">
        <v>114.5</v>
      </c>
      <c r="E60" s="26"/>
      <c r="F60" s="26"/>
      <c r="G60" s="20">
        <f t="shared" si="0"/>
        <v>0</v>
      </c>
      <c r="H60" s="20">
        <f t="shared" si="1"/>
        <v>0</v>
      </c>
      <c r="I60" s="15" t="s">
        <v>19</v>
      </c>
    </row>
    <row r="61" spans="1:9" ht="21.75" customHeight="1" x14ac:dyDescent="0.2">
      <c r="A61" s="71"/>
      <c r="B61" s="72" t="s">
        <v>80</v>
      </c>
      <c r="C61" s="72"/>
      <c r="D61" s="73"/>
      <c r="E61" s="19"/>
      <c r="F61" s="19"/>
      <c r="G61" s="20"/>
      <c r="H61" s="20"/>
      <c r="I61" s="15"/>
    </row>
    <row r="62" spans="1:9" ht="54" customHeight="1" x14ac:dyDescent="0.2">
      <c r="A62" s="16">
        <v>48</v>
      </c>
      <c r="B62" s="62" t="s">
        <v>81</v>
      </c>
      <c r="C62" s="17" t="s">
        <v>41</v>
      </c>
      <c r="D62" s="63">
        <v>21</v>
      </c>
      <c r="E62" s="19"/>
      <c r="F62" s="19"/>
      <c r="G62" s="20">
        <f t="shared" si="0"/>
        <v>0</v>
      </c>
      <c r="H62" s="20">
        <f t="shared" si="1"/>
        <v>0</v>
      </c>
      <c r="I62" s="15" t="s">
        <v>10</v>
      </c>
    </row>
    <row r="63" spans="1:9" ht="114" customHeight="1" x14ac:dyDescent="0.2">
      <c r="A63" s="16">
        <v>49</v>
      </c>
      <c r="B63" s="52" t="s">
        <v>82</v>
      </c>
      <c r="C63" s="38" t="s">
        <v>11</v>
      </c>
      <c r="D63" s="53">
        <v>2</v>
      </c>
      <c r="E63" s="19"/>
      <c r="F63" s="19"/>
      <c r="G63" s="20">
        <f t="shared" si="0"/>
        <v>0</v>
      </c>
      <c r="H63" s="20">
        <f t="shared" si="1"/>
        <v>0</v>
      </c>
      <c r="I63" s="15" t="s">
        <v>19</v>
      </c>
    </row>
    <row r="64" spans="1:9" ht="114" customHeight="1" x14ac:dyDescent="0.2">
      <c r="A64" s="16">
        <v>50</v>
      </c>
      <c r="B64" s="52" t="s">
        <v>83</v>
      </c>
      <c r="C64" s="38" t="s">
        <v>11</v>
      </c>
      <c r="D64" s="53">
        <v>3</v>
      </c>
      <c r="E64" s="19"/>
      <c r="F64" s="19"/>
      <c r="G64" s="20">
        <f t="shared" si="0"/>
        <v>0</v>
      </c>
      <c r="H64" s="20">
        <f t="shared" si="1"/>
        <v>0</v>
      </c>
      <c r="I64" s="15" t="s">
        <v>19</v>
      </c>
    </row>
    <row r="65" spans="1:9" ht="41.25" customHeight="1" x14ac:dyDescent="0.2">
      <c r="A65" s="16">
        <v>51</v>
      </c>
      <c r="B65" s="52" t="s">
        <v>216</v>
      </c>
      <c r="C65" s="17" t="s">
        <v>37</v>
      </c>
      <c r="D65" s="53">
        <v>16</v>
      </c>
      <c r="E65" s="19"/>
      <c r="F65" s="19"/>
      <c r="G65" s="20">
        <f t="shared" si="0"/>
        <v>0</v>
      </c>
      <c r="H65" s="20">
        <f t="shared" si="1"/>
        <v>0</v>
      </c>
      <c r="I65" s="15" t="s">
        <v>19</v>
      </c>
    </row>
    <row r="66" spans="1:9" ht="48" customHeight="1" x14ac:dyDescent="0.2">
      <c r="A66" s="16">
        <v>52</v>
      </c>
      <c r="B66" s="52" t="s">
        <v>217</v>
      </c>
      <c r="C66" s="17" t="s">
        <v>37</v>
      </c>
      <c r="D66" s="53">
        <v>19</v>
      </c>
      <c r="E66" s="19"/>
      <c r="F66" s="19"/>
      <c r="G66" s="20">
        <f t="shared" si="0"/>
        <v>0</v>
      </c>
      <c r="H66" s="20">
        <f t="shared" si="1"/>
        <v>0</v>
      </c>
      <c r="I66" s="15" t="s">
        <v>19</v>
      </c>
    </row>
    <row r="67" spans="1:9" ht="41.25" customHeight="1" x14ac:dyDescent="0.2">
      <c r="A67" s="16">
        <v>53</v>
      </c>
      <c r="B67" s="52" t="s">
        <v>218</v>
      </c>
      <c r="C67" s="17" t="s">
        <v>37</v>
      </c>
      <c r="D67" s="53">
        <v>18</v>
      </c>
      <c r="E67" s="19"/>
      <c r="F67" s="19"/>
      <c r="G67" s="20">
        <f t="shared" si="0"/>
        <v>0</v>
      </c>
      <c r="H67" s="20">
        <f t="shared" si="1"/>
        <v>0</v>
      </c>
      <c r="I67" s="15" t="s">
        <v>19</v>
      </c>
    </row>
    <row r="68" spans="1:9" ht="329.25" customHeight="1" x14ac:dyDescent="0.2">
      <c r="A68" s="16">
        <v>54</v>
      </c>
      <c r="B68" s="52" t="s">
        <v>207</v>
      </c>
      <c r="C68" s="38" t="s">
        <v>11</v>
      </c>
      <c r="D68" s="53">
        <v>1</v>
      </c>
      <c r="E68" s="19"/>
      <c r="F68" s="19"/>
      <c r="G68" s="20">
        <f t="shared" si="0"/>
        <v>0</v>
      </c>
      <c r="H68" s="20">
        <f t="shared" si="1"/>
        <v>0</v>
      </c>
      <c r="I68" s="15" t="s">
        <v>19</v>
      </c>
    </row>
    <row r="69" spans="1:9" ht="129.75" customHeight="1" x14ac:dyDescent="0.2">
      <c r="A69" s="16">
        <v>55</v>
      </c>
      <c r="B69" s="52" t="s">
        <v>84</v>
      </c>
      <c r="C69" s="38" t="s">
        <v>11</v>
      </c>
      <c r="D69" s="53">
        <v>1</v>
      </c>
      <c r="E69" s="19"/>
      <c r="F69" s="19"/>
      <c r="G69" s="20">
        <f t="shared" si="0"/>
        <v>0</v>
      </c>
      <c r="H69" s="20">
        <f t="shared" si="1"/>
        <v>0</v>
      </c>
      <c r="I69" s="15" t="s">
        <v>19</v>
      </c>
    </row>
    <row r="70" spans="1:9" ht="42" customHeight="1" x14ac:dyDescent="0.2">
      <c r="A70" s="16">
        <v>56</v>
      </c>
      <c r="B70" s="52" t="s">
        <v>185</v>
      </c>
      <c r="C70" s="38" t="s">
        <v>41</v>
      </c>
      <c r="D70" s="53">
        <v>3</v>
      </c>
      <c r="E70" s="19"/>
      <c r="F70" s="19"/>
      <c r="G70" s="20">
        <f t="shared" si="0"/>
        <v>0</v>
      </c>
      <c r="H70" s="20">
        <f t="shared" si="1"/>
        <v>0</v>
      </c>
      <c r="I70" s="15" t="s">
        <v>16</v>
      </c>
    </row>
    <row r="71" spans="1:9" ht="24.75" customHeight="1" x14ac:dyDescent="0.2">
      <c r="A71" s="10"/>
      <c r="B71" s="55" t="s">
        <v>85</v>
      </c>
      <c r="C71" s="7"/>
      <c r="D71" s="24"/>
      <c r="E71" s="19"/>
      <c r="F71" s="19"/>
      <c r="G71" s="20"/>
      <c r="H71" s="20"/>
      <c r="I71" s="15"/>
    </row>
    <row r="72" spans="1:9" ht="25.5" x14ac:dyDescent="0.2">
      <c r="A72" s="16">
        <v>57</v>
      </c>
      <c r="B72" s="52" t="s">
        <v>86</v>
      </c>
      <c r="C72" s="38" t="s">
        <v>47</v>
      </c>
      <c r="D72" s="53">
        <v>5.25</v>
      </c>
      <c r="E72" s="19"/>
      <c r="F72" s="19"/>
      <c r="G72" s="20">
        <f t="shared" ref="G72:G132" si="2">+E72+F72</f>
        <v>0</v>
      </c>
      <c r="H72" s="20">
        <f t="shared" ref="H72:H132" si="3">+ROUND(D72*G72,2)</f>
        <v>0</v>
      </c>
      <c r="I72" s="15" t="s">
        <v>16</v>
      </c>
    </row>
    <row r="73" spans="1:9" ht="27" customHeight="1" x14ac:dyDescent="0.2">
      <c r="A73" s="10"/>
      <c r="B73" s="55" t="s">
        <v>87</v>
      </c>
      <c r="C73" s="7"/>
      <c r="D73" s="24"/>
      <c r="E73" s="19"/>
      <c r="F73" s="19"/>
      <c r="G73" s="20"/>
      <c r="H73" s="20"/>
      <c r="I73" s="15"/>
    </row>
    <row r="74" spans="1:9" ht="68.25" customHeight="1" x14ac:dyDescent="0.2">
      <c r="A74" s="16">
        <v>58</v>
      </c>
      <c r="B74" s="52" t="s">
        <v>88</v>
      </c>
      <c r="C74" s="38" t="s">
        <v>41</v>
      </c>
      <c r="D74" s="53">
        <v>21</v>
      </c>
      <c r="E74" s="19"/>
      <c r="F74" s="19"/>
      <c r="G74" s="20">
        <f t="shared" si="2"/>
        <v>0</v>
      </c>
      <c r="H74" s="20">
        <f t="shared" si="3"/>
        <v>0</v>
      </c>
      <c r="I74" s="15" t="s">
        <v>19</v>
      </c>
    </row>
    <row r="75" spans="1:9" ht="20.25" customHeight="1" x14ac:dyDescent="0.2">
      <c r="A75" s="10"/>
      <c r="B75" s="55" t="s">
        <v>89</v>
      </c>
      <c r="C75" s="7"/>
      <c r="D75" s="24"/>
      <c r="E75" s="19"/>
      <c r="F75" s="19"/>
      <c r="G75" s="20"/>
      <c r="H75" s="20"/>
      <c r="I75" s="15"/>
    </row>
    <row r="76" spans="1:9" ht="20.25" customHeight="1" x14ac:dyDescent="0.2">
      <c r="A76" s="16">
        <v>59</v>
      </c>
      <c r="B76" s="52" t="s">
        <v>90</v>
      </c>
      <c r="C76" s="38" t="s">
        <v>41</v>
      </c>
      <c r="D76" s="53">
        <v>187</v>
      </c>
      <c r="E76" s="19"/>
      <c r="F76" s="19"/>
      <c r="G76" s="20">
        <f t="shared" si="2"/>
        <v>0</v>
      </c>
      <c r="H76" s="20">
        <f t="shared" si="3"/>
        <v>0</v>
      </c>
      <c r="I76" s="15" t="s">
        <v>16</v>
      </c>
    </row>
    <row r="77" spans="1:9" ht="20.25" customHeight="1" x14ac:dyDescent="0.2">
      <c r="A77" s="16"/>
      <c r="B77" s="70" t="s">
        <v>91</v>
      </c>
      <c r="C77" s="10"/>
      <c r="D77" s="24"/>
      <c r="E77" s="19"/>
      <c r="F77" s="19"/>
      <c r="G77" s="20"/>
      <c r="H77" s="25">
        <f>SUM(H44:H76)</f>
        <v>0</v>
      </c>
      <c r="I77" s="15"/>
    </row>
    <row r="78" spans="1:9" ht="20.25" customHeight="1" x14ac:dyDescent="0.2">
      <c r="A78" s="10" t="s">
        <v>18</v>
      </c>
      <c r="B78" s="11" t="s">
        <v>92</v>
      </c>
      <c r="C78" s="12"/>
      <c r="D78" s="4"/>
      <c r="E78" s="19"/>
      <c r="F78" s="19"/>
      <c r="G78" s="20"/>
      <c r="H78" s="20"/>
      <c r="I78" s="15"/>
    </row>
    <row r="79" spans="1:9" s="27" customFormat="1" ht="20.25" customHeight="1" x14ac:dyDescent="0.2">
      <c r="A79" s="10"/>
      <c r="B79" s="74" t="s">
        <v>93</v>
      </c>
      <c r="C79" s="12"/>
      <c r="D79" s="4"/>
      <c r="E79" s="26"/>
      <c r="F79" s="26"/>
      <c r="G79" s="20"/>
      <c r="H79" s="20"/>
      <c r="I79" s="15"/>
    </row>
    <row r="80" spans="1:9" ht="24.75" customHeight="1" x14ac:dyDescent="0.2">
      <c r="A80" s="16">
        <v>60</v>
      </c>
      <c r="B80" s="75" t="s">
        <v>20</v>
      </c>
      <c r="C80" s="38" t="s">
        <v>47</v>
      </c>
      <c r="D80" s="18">
        <v>27.6</v>
      </c>
      <c r="E80" s="19"/>
      <c r="F80" s="19"/>
      <c r="G80" s="20">
        <f t="shared" si="2"/>
        <v>0</v>
      </c>
      <c r="H80" s="20">
        <f t="shared" si="3"/>
        <v>0</v>
      </c>
      <c r="I80" s="15" t="s">
        <v>10</v>
      </c>
    </row>
    <row r="81" spans="1:9" s="27" customFormat="1" ht="26.25" customHeight="1" x14ac:dyDescent="0.2">
      <c r="A81" s="16">
        <v>61</v>
      </c>
      <c r="B81" s="75" t="s">
        <v>21</v>
      </c>
      <c r="C81" s="38" t="s">
        <v>47</v>
      </c>
      <c r="D81" s="18">
        <v>27.6</v>
      </c>
      <c r="E81" s="26"/>
      <c r="F81" s="26"/>
      <c r="G81" s="20">
        <f t="shared" si="2"/>
        <v>0</v>
      </c>
      <c r="H81" s="20">
        <f t="shared" si="3"/>
        <v>0</v>
      </c>
      <c r="I81" s="15" t="s">
        <v>10</v>
      </c>
    </row>
    <row r="82" spans="1:9" ht="30.75" customHeight="1" x14ac:dyDescent="0.2">
      <c r="A82" s="16">
        <v>62</v>
      </c>
      <c r="B82" s="75" t="s">
        <v>22</v>
      </c>
      <c r="C82" s="38" t="s">
        <v>47</v>
      </c>
      <c r="D82" s="18">
        <v>7.2</v>
      </c>
      <c r="E82" s="19"/>
      <c r="F82" s="19"/>
      <c r="G82" s="20">
        <f t="shared" si="2"/>
        <v>0</v>
      </c>
      <c r="H82" s="20">
        <f t="shared" si="3"/>
        <v>0</v>
      </c>
      <c r="I82" s="15" t="s">
        <v>10</v>
      </c>
    </row>
    <row r="83" spans="1:9" ht="30.75" customHeight="1" x14ac:dyDescent="0.2">
      <c r="A83" s="16">
        <v>63</v>
      </c>
      <c r="B83" s="75" t="s">
        <v>15</v>
      </c>
      <c r="C83" s="38" t="s">
        <v>47</v>
      </c>
      <c r="D83" s="18">
        <v>20.399999999999999</v>
      </c>
      <c r="E83" s="19"/>
      <c r="F83" s="19"/>
      <c r="G83" s="20">
        <f t="shared" si="2"/>
        <v>0</v>
      </c>
      <c r="H83" s="20">
        <f t="shared" si="3"/>
        <v>0</v>
      </c>
      <c r="I83" s="15" t="s">
        <v>10</v>
      </c>
    </row>
    <row r="84" spans="1:9" ht="17.25" customHeight="1" x14ac:dyDescent="0.2">
      <c r="A84" s="16">
        <v>64</v>
      </c>
      <c r="B84" s="76" t="s">
        <v>94</v>
      </c>
      <c r="C84" s="38" t="s">
        <v>37</v>
      </c>
      <c r="D84" s="18">
        <v>3</v>
      </c>
      <c r="E84" s="19"/>
      <c r="F84" s="19"/>
      <c r="G84" s="20">
        <f t="shared" si="2"/>
        <v>0</v>
      </c>
      <c r="H84" s="20">
        <f t="shared" si="3"/>
        <v>0</v>
      </c>
      <c r="I84" s="15" t="s">
        <v>19</v>
      </c>
    </row>
    <row r="85" spans="1:9" ht="17.25" customHeight="1" x14ac:dyDescent="0.2">
      <c r="A85" s="16">
        <v>65</v>
      </c>
      <c r="B85" s="76" t="s">
        <v>95</v>
      </c>
      <c r="C85" s="38" t="s">
        <v>37</v>
      </c>
      <c r="D85" s="18">
        <v>26</v>
      </c>
      <c r="E85" s="19"/>
      <c r="F85" s="19"/>
      <c r="G85" s="20">
        <f t="shared" si="2"/>
        <v>0</v>
      </c>
      <c r="H85" s="20">
        <f t="shared" si="3"/>
        <v>0</v>
      </c>
      <c r="I85" s="15" t="s">
        <v>19</v>
      </c>
    </row>
    <row r="86" spans="1:9" ht="33.75" customHeight="1" x14ac:dyDescent="0.2">
      <c r="A86" s="16">
        <v>66</v>
      </c>
      <c r="B86" s="76" t="s">
        <v>96</v>
      </c>
      <c r="C86" s="38" t="s">
        <v>37</v>
      </c>
      <c r="D86" s="18">
        <v>4</v>
      </c>
      <c r="E86" s="19"/>
      <c r="F86" s="19"/>
      <c r="G86" s="20">
        <f t="shared" si="2"/>
        <v>0</v>
      </c>
      <c r="H86" s="20">
        <f t="shared" si="3"/>
        <v>0</v>
      </c>
      <c r="I86" s="15" t="s">
        <v>19</v>
      </c>
    </row>
    <row r="87" spans="1:9" ht="18.75" customHeight="1" x14ac:dyDescent="0.2">
      <c r="A87" s="16">
        <v>67</v>
      </c>
      <c r="B87" s="76" t="s">
        <v>97</v>
      </c>
      <c r="C87" s="38" t="s">
        <v>37</v>
      </c>
      <c r="D87" s="18">
        <v>33</v>
      </c>
      <c r="E87" s="19"/>
      <c r="F87" s="19"/>
      <c r="G87" s="20">
        <f t="shared" si="2"/>
        <v>0</v>
      </c>
      <c r="H87" s="20">
        <f t="shared" si="3"/>
        <v>0</v>
      </c>
      <c r="I87" s="15" t="s">
        <v>10</v>
      </c>
    </row>
    <row r="88" spans="1:9" s="28" customFormat="1" ht="18.75" customHeight="1" x14ac:dyDescent="0.2">
      <c r="A88" s="16">
        <v>68</v>
      </c>
      <c r="B88" s="76" t="s">
        <v>98</v>
      </c>
      <c r="C88" s="38" t="s">
        <v>37</v>
      </c>
      <c r="D88" s="18">
        <v>33</v>
      </c>
      <c r="E88" s="26"/>
      <c r="F88" s="26"/>
      <c r="G88" s="20">
        <f t="shared" si="2"/>
        <v>0</v>
      </c>
      <c r="H88" s="20">
        <f t="shared" si="3"/>
        <v>0</v>
      </c>
      <c r="I88" s="15" t="s">
        <v>10</v>
      </c>
    </row>
    <row r="89" spans="1:9" ht="25.5" x14ac:dyDescent="0.2">
      <c r="A89" s="16">
        <v>69</v>
      </c>
      <c r="B89" s="77" t="s">
        <v>99</v>
      </c>
      <c r="C89" s="38" t="s">
        <v>11</v>
      </c>
      <c r="D89" s="18">
        <v>2</v>
      </c>
      <c r="E89" s="19"/>
      <c r="F89" s="19"/>
      <c r="G89" s="20">
        <f t="shared" si="2"/>
        <v>0</v>
      </c>
      <c r="H89" s="20">
        <f t="shared" si="3"/>
        <v>0</v>
      </c>
      <c r="I89" s="15" t="s">
        <v>19</v>
      </c>
    </row>
    <row r="90" spans="1:9" ht="28.5" customHeight="1" x14ac:dyDescent="0.2">
      <c r="A90" s="16">
        <v>70</v>
      </c>
      <c r="B90" s="76" t="s">
        <v>100</v>
      </c>
      <c r="C90" s="16" t="s">
        <v>101</v>
      </c>
      <c r="D90" s="18">
        <v>1</v>
      </c>
      <c r="E90" s="19"/>
      <c r="F90" s="19"/>
      <c r="G90" s="20">
        <f t="shared" si="2"/>
        <v>0</v>
      </c>
      <c r="H90" s="20">
        <f t="shared" si="3"/>
        <v>0</v>
      </c>
      <c r="I90" s="15" t="s">
        <v>16</v>
      </c>
    </row>
    <row r="91" spans="1:9" ht="21" customHeight="1" x14ac:dyDescent="0.2">
      <c r="A91" s="16">
        <v>71</v>
      </c>
      <c r="B91" s="77" t="s">
        <v>102</v>
      </c>
      <c r="C91" s="38" t="s">
        <v>11</v>
      </c>
      <c r="D91" s="18">
        <v>1</v>
      </c>
      <c r="E91" s="19"/>
      <c r="F91" s="19"/>
      <c r="G91" s="20">
        <f t="shared" si="2"/>
        <v>0</v>
      </c>
      <c r="H91" s="20">
        <f t="shared" si="3"/>
        <v>0</v>
      </c>
      <c r="I91" s="15" t="s">
        <v>19</v>
      </c>
    </row>
    <row r="92" spans="1:9" ht="21" customHeight="1" x14ac:dyDescent="0.2">
      <c r="A92" s="16">
        <v>72</v>
      </c>
      <c r="B92" s="77" t="s">
        <v>103</v>
      </c>
      <c r="C92" s="38" t="s">
        <v>11</v>
      </c>
      <c r="D92" s="18">
        <v>1</v>
      </c>
      <c r="E92" s="19"/>
      <c r="F92" s="19"/>
      <c r="G92" s="20">
        <f t="shared" si="2"/>
        <v>0</v>
      </c>
      <c r="H92" s="20">
        <f t="shared" si="3"/>
        <v>0</v>
      </c>
      <c r="I92" s="15" t="s">
        <v>19</v>
      </c>
    </row>
    <row r="93" spans="1:9" ht="21" customHeight="1" x14ac:dyDescent="0.2">
      <c r="A93" s="16">
        <v>73</v>
      </c>
      <c r="B93" s="77" t="s">
        <v>104</v>
      </c>
      <c r="C93" s="38" t="s">
        <v>11</v>
      </c>
      <c r="D93" s="18">
        <v>3</v>
      </c>
      <c r="E93" s="19"/>
      <c r="F93" s="19"/>
      <c r="G93" s="20">
        <f t="shared" si="2"/>
        <v>0</v>
      </c>
      <c r="H93" s="20">
        <f t="shared" si="3"/>
        <v>0</v>
      </c>
      <c r="I93" s="15" t="s">
        <v>19</v>
      </c>
    </row>
    <row r="94" spans="1:9" ht="18" customHeight="1" x14ac:dyDescent="0.2">
      <c r="A94" s="10"/>
      <c r="B94" s="74" t="s">
        <v>105</v>
      </c>
      <c r="C94" s="7"/>
      <c r="D94" s="4"/>
      <c r="E94" s="19"/>
      <c r="F94" s="19"/>
      <c r="G94" s="20"/>
      <c r="H94" s="20"/>
      <c r="I94" s="15"/>
    </row>
    <row r="95" spans="1:9" ht="18" customHeight="1" x14ac:dyDescent="0.2">
      <c r="A95" s="16">
        <v>74</v>
      </c>
      <c r="B95" s="76" t="s">
        <v>106</v>
      </c>
      <c r="C95" s="38" t="s">
        <v>11</v>
      </c>
      <c r="D95" s="18">
        <v>2</v>
      </c>
      <c r="E95" s="19"/>
      <c r="F95" s="19"/>
      <c r="G95" s="20">
        <f t="shared" si="2"/>
        <v>0</v>
      </c>
      <c r="H95" s="20">
        <f t="shared" si="3"/>
        <v>0</v>
      </c>
      <c r="I95" s="15" t="s">
        <v>16</v>
      </c>
    </row>
    <row r="96" spans="1:9" ht="18" customHeight="1" x14ac:dyDescent="0.2">
      <c r="A96" s="10"/>
      <c r="B96" s="74" t="s">
        <v>107</v>
      </c>
      <c r="C96" s="7"/>
      <c r="D96" s="4"/>
      <c r="E96" s="19"/>
      <c r="F96" s="19"/>
      <c r="G96" s="20"/>
      <c r="H96" s="20"/>
      <c r="I96" s="15"/>
    </row>
    <row r="97" spans="1:9" ht="18" customHeight="1" x14ac:dyDescent="0.2">
      <c r="A97" s="16">
        <v>75</v>
      </c>
      <c r="B97" s="76" t="s">
        <v>108</v>
      </c>
      <c r="C97" s="38" t="s">
        <v>37</v>
      </c>
      <c r="D97" s="53">
        <v>34</v>
      </c>
      <c r="E97" s="19"/>
      <c r="F97" s="19"/>
      <c r="G97" s="20">
        <f t="shared" si="2"/>
        <v>0</v>
      </c>
      <c r="H97" s="20">
        <f t="shared" si="3"/>
        <v>0</v>
      </c>
      <c r="I97" s="15" t="s">
        <v>10</v>
      </c>
    </row>
    <row r="98" spans="1:9" ht="25.5" x14ac:dyDescent="0.2">
      <c r="A98" s="16">
        <v>76</v>
      </c>
      <c r="B98" s="76" t="s">
        <v>109</v>
      </c>
      <c r="C98" s="38" t="s">
        <v>41</v>
      </c>
      <c r="D98" s="53">
        <v>17</v>
      </c>
      <c r="E98" s="19"/>
      <c r="F98" s="19"/>
      <c r="G98" s="20">
        <f t="shared" si="2"/>
        <v>0</v>
      </c>
      <c r="H98" s="20">
        <f t="shared" si="3"/>
        <v>0</v>
      </c>
      <c r="I98" s="15" t="s">
        <v>10</v>
      </c>
    </row>
    <row r="99" spans="1:9" ht="32.25" customHeight="1" x14ac:dyDescent="0.2">
      <c r="A99" s="16">
        <v>77</v>
      </c>
      <c r="B99" s="76" t="s">
        <v>110</v>
      </c>
      <c r="C99" s="38" t="s">
        <v>47</v>
      </c>
      <c r="D99" s="18">
        <v>19.55</v>
      </c>
      <c r="E99" s="19"/>
      <c r="F99" s="19"/>
      <c r="G99" s="20">
        <f t="shared" si="2"/>
        <v>0</v>
      </c>
      <c r="H99" s="20">
        <f t="shared" si="3"/>
        <v>0</v>
      </c>
      <c r="I99" s="15" t="s">
        <v>10</v>
      </c>
    </row>
    <row r="100" spans="1:9" ht="32.25" customHeight="1" x14ac:dyDescent="0.2">
      <c r="A100" s="16">
        <v>78</v>
      </c>
      <c r="B100" s="76" t="s">
        <v>111</v>
      </c>
      <c r="C100" s="38" t="s">
        <v>47</v>
      </c>
      <c r="D100" s="18">
        <v>15.1</v>
      </c>
      <c r="E100" s="19"/>
      <c r="F100" s="19"/>
      <c r="G100" s="20">
        <f t="shared" si="2"/>
        <v>0</v>
      </c>
      <c r="H100" s="20">
        <f t="shared" si="3"/>
        <v>0</v>
      </c>
      <c r="I100" s="15" t="s">
        <v>16</v>
      </c>
    </row>
    <row r="101" spans="1:9" ht="32.25" customHeight="1" x14ac:dyDescent="0.2">
      <c r="A101" s="16">
        <v>79</v>
      </c>
      <c r="B101" s="76" t="s">
        <v>112</v>
      </c>
      <c r="C101" s="38" t="s">
        <v>47</v>
      </c>
      <c r="D101" s="18">
        <v>14.45</v>
      </c>
      <c r="E101" s="19"/>
      <c r="F101" s="19"/>
      <c r="G101" s="20">
        <f t="shared" si="2"/>
        <v>0</v>
      </c>
      <c r="H101" s="20">
        <f t="shared" si="3"/>
        <v>0</v>
      </c>
      <c r="I101" s="15" t="s">
        <v>16</v>
      </c>
    </row>
    <row r="102" spans="1:9" ht="46.5" customHeight="1" x14ac:dyDescent="0.2">
      <c r="A102" s="16">
        <v>80</v>
      </c>
      <c r="B102" s="76" t="s">
        <v>113</v>
      </c>
      <c r="C102" s="38" t="s">
        <v>41</v>
      </c>
      <c r="D102" s="53">
        <v>17</v>
      </c>
      <c r="E102" s="19"/>
      <c r="F102" s="19"/>
      <c r="G102" s="20">
        <f t="shared" si="2"/>
        <v>0</v>
      </c>
      <c r="H102" s="20">
        <f t="shared" si="3"/>
        <v>0</v>
      </c>
      <c r="I102" s="15" t="s">
        <v>16</v>
      </c>
    </row>
    <row r="103" spans="1:9" ht="20.25" customHeight="1" x14ac:dyDescent="0.2">
      <c r="A103" s="16">
        <v>81</v>
      </c>
      <c r="B103" s="76" t="s">
        <v>94</v>
      </c>
      <c r="C103" s="38" t="s">
        <v>37</v>
      </c>
      <c r="D103" s="53">
        <v>16</v>
      </c>
      <c r="E103" s="19"/>
      <c r="F103" s="19"/>
      <c r="G103" s="20">
        <f t="shared" si="2"/>
        <v>0</v>
      </c>
      <c r="H103" s="20">
        <f t="shared" si="3"/>
        <v>0</v>
      </c>
      <c r="I103" s="15" t="s">
        <v>19</v>
      </c>
    </row>
    <row r="104" spans="1:9" ht="20.25" customHeight="1" x14ac:dyDescent="0.2">
      <c r="A104" s="16">
        <v>82</v>
      </c>
      <c r="B104" s="76" t="s">
        <v>114</v>
      </c>
      <c r="C104" s="38" t="s">
        <v>37</v>
      </c>
      <c r="D104" s="53">
        <v>16</v>
      </c>
      <c r="E104" s="19"/>
      <c r="F104" s="19"/>
      <c r="G104" s="20">
        <f t="shared" si="2"/>
        <v>0</v>
      </c>
      <c r="H104" s="20">
        <f t="shared" si="3"/>
        <v>0</v>
      </c>
      <c r="I104" s="15" t="s">
        <v>10</v>
      </c>
    </row>
    <row r="105" spans="1:9" ht="20.25" customHeight="1" x14ac:dyDescent="0.2">
      <c r="A105" s="16">
        <v>83</v>
      </c>
      <c r="B105" s="76" t="s">
        <v>115</v>
      </c>
      <c r="C105" s="38" t="s">
        <v>37</v>
      </c>
      <c r="D105" s="53">
        <v>16</v>
      </c>
      <c r="E105" s="19"/>
      <c r="F105" s="19"/>
      <c r="G105" s="20">
        <f t="shared" si="2"/>
        <v>0</v>
      </c>
      <c r="H105" s="20">
        <f t="shared" si="3"/>
        <v>0</v>
      </c>
      <c r="I105" s="15" t="s">
        <v>10</v>
      </c>
    </row>
    <row r="106" spans="1:9" ht="20.25" customHeight="1" x14ac:dyDescent="0.2">
      <c r="A106" s="16">
        <v>84</v>
      </c>
      <c r="B106" s="76" t="s">
        <v>116</v>
      </c>
      <c r="C106" s="38" t="s">
        <v>11</v>
      </c>
      <c r="D106" s="53">
        <v>1</v>
      </c>
      <c r="E106" s="19"/>
      <c r="F106" s="19"/>
      <c r="G106" s="20">
        <f t="shared" si="2"/>
        <v>0</v>
      </c>
      <c r="H106" s="20">
        <f t="shared" si="3"/>
        <v>0</v>
      </c>
      <c r="I106" s="15" t="s">
        <v>19</v>
      </c>
    </row>
    <row r="107" spans="1:9" ht="30" customHeight="1" x14ac:dyDescent="0.2">
      <c r="A107" s="16">
        <v>85</v>
      </c>
      <c r="B107" s="76" t="s">
        <v>117</v>
      </c>
      <c r="C107" s="38" t="s">
        <v>11</v>
      </c>
      <c r="D107" s="53">
        <v>2</v>
      </c>
      <c r="E107" s="19"/>
      <c r="F107" s="19"/>
      <c r="G107" s="20">
        <f t="shared" si="2"/>
        <v>0</v>
      </c>
      <c r="H107" s="20">
        <f t="shared" si="3"/>
        <v>0</v>
      </c>
      <c r="I107" s="15" t="s">
        <v>19</v>
      </c>
    </row>
    <row r="108" spans="1:9" ht="20.25" customHeight="1" x14ac:dyDescent="0.2">
      <c r="A108" s="16">
        <v>86</v>
      </c>
      <c r="B108" s="76" t="s">
        <v>118</v>
      </c>
      <c r="C108" s="38" t="s">
        <v>11</v>
      </c>
      <c r="D108" s="53">
        <v>2</v>
      </c>
      <c r="E108" s="19"/>
      <c r="F108" s="19"/>
      <c r="G108" s="20">
        <f t="shared" si="2"/>
        <v>0</v>
      </c>
      <c r="H108" s="20">
        <f t="shared" si="3"/>
        <v>0</v>
      </c>
      <c r="I108" s="15" t="s">
        <v>19</v>
      </c>
    </row>
    <row r="109" spans="1:9" ht="20.25" customHeight="1" x14ac:dyDescent="0.2">
      <c r="A109" s="16">
        <v>87</v>
      </c>
      <c r="B109" s="76" t="s">
        <v>119</v>
      </c>
      <c r="C109" s="38" t="s">
        <v>11</v>
      </c>
      <c r="D109" s="53">
        <v>2</v>
      </c>
      <c r="E109" s="19"/>
      <c r="F109" s="19"/>
      <c r="G109" s="20">
        <f t="shared" si="2"/>
        <v>0</v>
      </c>
      <c r="H109" s="20">
        <f t="shared" si="3"/>
        <v>0</v>
      </c>
      <c r="I109" s="15" t="s">
        <v>19</v>
      </c>
    </row>
    <row r="110" spans="1:9" ht="20.25" customHeight="1" x14ac:dyDescent="0.2">
      <c r="A110" s="16">
        <v>88</v>
      </c>
      <c r="B110" s="76" t="s">
        <v>120</v>
      </c>
      <c r="C110" s="38" t="s">
        <v>11</v>
      </c>
      <c r="D110" s="53">
        <v>2</v>
      </c>
      <c r="E110" s="19"/>
      <c r="F110" s="19"/>
      <c r="G110" s="20">
        <f t="shared" si="2"/>
        <v>0</v>
      </c>
      <c r="H110" s="20">
        <f t="shared" si="3"/>
        <v>0</v>
      </c>
      <c r="I110" s="15" t="s">
        <v>19</v>
      </c>
    </row>
    <row r="111" spans="1:9" ht="20.25" customHeight="1" x14ac:dyDescent="0.2">
      <c r="A111" s="16">
        <v>89</v>
      </c>
      <c r="B111" s="76" t="s">
        <v>23</v>
      </c>
      <c r="C111" s="38" t="s">
        <v>11</v>
      </c>
      <c r="D111" s="53">
        <v>1</v>
      </c>
      <c r="E111" s="19"/>
      <c r="F111" s="19"/>
      <c r="G111" s="20">
        <f t="shared" si="2"/>
        <v>0</v>
      </c>
      <c r="H111" s="20">
        <f t="shared" si="3"/>
        <v>0</v>
      </c>
      <c r="I111" s="15" t="s">
        <v>16</v>
      </c>
    </row>
    <row r="112" spans="1:9" ht="22.5" customHeight="1" x14ac:dyDescent="0.2">
      <c r="A112" s="16"/>
      <c r="B112" s="78" t="s">
        <v>24</v>
      </c>
      <c r="C112" s="78"/>
      <c r="D112" s="53"/>
      <c r="E112" s="19"/>
      <c r="F112" s="19"/>
      <c r="G112" s="20"/>
      <c r="H112" s="20"/>
      <c r="I112" s="15"/>
    </row>
    <row r="113" spans="1:9" ht="23.25" customHeight="1" x14ac:dyDescent="0.2">
      <c r="A113" s="16">
        <v>90</v>
      </c>
      <c r="B113" s="76" t="s">
        <v>108</v>
      </c>
      <c r="C113" s="38" t="s">
        <v>37</v>
      </c>
      <c r="D113" s="53">
        <v>48</v>
      </c>
      <c r="E113" s="19"/>
      <c r="F113" s="19"/>
      <c r="G113" s="20">
        <f t="shared" si="2"/>
        <v>0</v>
      </c>
      <c r="H113" s="20">
        <f t="shared" si="3"/>
        <v>0</v>
      </c>
      <c r="I113" s="15" t="s">
        <v>10</v>
      </c>
    </row>
    <row r="114" spans="1:9" ht="33" customHeight="1" x14ac:dyDescent="0.2">
      <c r="A114" s="16">
        <v>91</v>
      </c>
      <c r="B114" s="76" t="s">
        <v>109</v>
      </c>
      <c r="C114" s="38" t="s">
        <v>41</v>
      </c>
      <c r="D114" s="53">
        <v>23</v>
      </c>
      <c r="E114" s="19"/>
      <c r="F114" s="19"/>
      <c r="G114" s="20">
        <f t="shared" si="2"/>
        <v>0</v>
      </c>
      <c r="H114" s="20">
        <f t="shared" si="3"/>
        <v>0</v>
      </c>
      <c r="I114" s="15" t="s">
        <v>10</v>
      </c>
    </row>
    <row r="115" spans="1:9" ht="33" customHeight="1" x14ac:dyDescent="0.2">
      <c r="A115" s="16">
        <v>92</v>
      </c>
      <c r="B115" s="76" t="s">
        <v>110</v>
      </c>
      <c r="C115" s="38" t="s">
        <v>47</v>
      </c>
      <c r="D115" s="18">
        <v>30</v>
      </c>
      <c r="E115" s="19"/>
      <c r="F115" s="19"/>
      <c r="G115" s="20">
        <f t="shared" si="2"/>
        <v>0</v>
      </c>
      <c r="H115" s="20">
        <f t="shared" si="3"/>
        <v>0</v>
      </c>
      <c r="I115" s="15" t="s">
        <v>10</v>
      </c>
    </row>
    <row r="116" spans="1:9" ht="29.25" customHeight="1" x14ac:dyDescent="0.2">
      <c r="A116" s="16">
        <v>93</v>
      </c>
      <c r="B116" s="76" t="s">
        <v>111</v>
      </c>
      <c r="C116" s="38" t="s">
        <v>47</v>
      </c>
      <c r="D116" s="18">
        <v>11.5</v>
      </c>
      <c r="E116" s="19"/>
      <c r="F116" s="19"/>
      <c r="G116" s="20">
        <f t="shared" si="2"/>
        <v>0</v>
      </c>
      <c r="H116" s="20">
        <f t="shared" si="3"/>
        <v>0</v>
      </c>
      <c r="I116" s="15" t="s">
        <v>10</v>
      </c>
    </row>
    <row r="117" spans="1:9" ht="33" customHeight="1" x14ac:dyDescent="0.2">
      <c r="A117" s="16">
        <v>94</v>
      </c>
      <c r="B117" s="76" t="s">
        <v>112</v>
      </c>
      <c r="C117" s="38" t="s">
        <v>47</v>
      </c>
      <c r="D117" s="18">
        <v>18.5</v>
      </c>
      <c r="E117" s="19"/>
      <c r="F117" s="19"/>
      <c r="G117" s="20">
        <f t="shared" si="2"/>
        <v>0</v>
      </c>
      <c r="H117" s="20">
        <f t="shared" si="3"/>
        <v>0</v>
      </c>
      <c r="I117" s="15" t="s">
        <v>16</v>
      </c>
    </row>
    <row r="118" spans="1:9" ht="42" customHeight="1" x14ac:dyDescent="0.2">
      <c r="A118" s="16">
        <v>95</v>
      </c>
      <c r="B118" s="76" t="s">
        <v>187</v>
      </c>
      <c r="C118" s="38" t="s">
        <v>41</v>
      </c>
      <c r="D118" s="53">
        <v>23</v>
      </c>
      <c r="E118" s="19"/>
      <c r="F118" s="19"/>
      <c r="G118" s="20">
        <f t="shared" si="2"/>
        <v>0</v>
      </c>
      <c r="H118" s="20">
        <f t="shared" si="3"/>
        <v>0</v>
      </c>
      <c r="I118" s="15" t="s">
        <v>16</v>
      </c>
    </row>
    <row r="119" spans="1:9" ht="23.25" customHeight="1" x14ac:dyDescent="0.2">
      <c r="A119" s="16">
        <v>96</v>
      </c>
      <c r="B119" s="76" t="s">
        <v>121</v>
      </c>
      <c r="C119" s="38" t="s">
        <v>37</v>
      </c>
      <c r="D119" s="53">
        <v>24</v>
      </c>
      <c r="E119" s="19"/>
      <c r="F119" s="19"/>
      <c r="G119" s="20">
        <f t="shared" si="2"/>
        <v>0</v>
      </c>
      <c r="H119" s="20">
        <f t="shared" si="3"/>
        <v>0</v>
      </c>
      <c r="I119" s="15" t="s">
        <v>19</v>
      </c>
    </row>
    <row r="120" spans="1:9" ht="23.25" customHeight="1" x14ac:dyDescent="0.2">
      <c r="A120" s="16">
        <v>97</v>
      </c>
      <c r="B120" s="76" t="s">
        <v>25</v>
      </c>
      <c r="C120" s="38" t="s">
        <v>37</v>
      </c>
      <c r="D120" s="53">
        <v>24</v>
      </c>
      <c r="E120" s="19"/>
      <c r="F120" s="19"/>
      <c r="G120" s="20">
        <f t="shared" si="2"/>
        <v>0</v>
      </c>
      <c r="H120" s="20">
        <f t="shared" si="3"/>
        <v>0</v>
      </c>
      <c r="I120" s="15" t="s">
        <v>10</v>
      </c>
    </row>
    <row r="121" spans="1:9" ht="23.25" customHeight="1" x14ac:dyDescent="0.2">
      <c r="A121" s="16">
        <v>98</v>
      </c>
      <c r="B121" s="76" t="s">
        <v>122</v>
      </c>
      <c r="C121" s="38" t="s">
        <v>11</v>
      </c>
      <c r="D121" s="53">
        <v>2</v>
      </c>
      <c r="E121" s="19"/>
      <c r="F121" s="19"/>
      <c r="G121" s="20">
        <f t="shared" si="2"/>
        <v>0</v>
      </c>
      <c r="H121" s="20">
        <f t="shared" si="3"/>
        <v>0</v>
      </c>
      <c r="I121" s="15" t="s">
        <v>16</v>
      </c>
    </row>
    <row r="122" spans="1:9" ht="18" customHeight="1" x14ac:dyDescent="0.2">
      <c r="A122" s="16"/>
      <c r="B122" s="70" t="s">
        <v>123</v>
      </c>
      <c r="C122" s="10"/>
      <c r="D122" s="24"/>
      <c r="E122" s="19"/>
      <c r="F122" s="19"/>
      <c r="G122" s="20"/>
      <c r="H122" s="25">
        <f>SUM(H80:H121)</f>
        <v>0</v>
      </c>
      <c r="I122" s="15"/>
    </row>
    <row r="123" spans="1:9" ht="18" customHeight="1" x14ac:dyDescent="0.2">
      <c r="A123" s="10" t="s">
        <v>124</v>
      </c>
      <c r="B123" s="11" t="s">
        <v>125</v>
      </c>
      <c r="C123" s="12"/>
      <c r="D123" s="4"/>
      <c r="E123" s="19"/>
      <c r="F123" s="19"/>
      <c r="G123" s="20"/>
      <c r="H123" s="20"/>
      <c r="I123" s="15"/>
    </row>
    <row r="124" spans="1:9" ht="18" customHeight="1" x14ac:dyDescent="0.2">
      <c r="A124" s="10"/>
      <c r="B124" s="74" t="s">
        <v>126</v>
      </c>
      <c r="C124" s="79"/>
      <c r="D124" s="80"/>
      <c r="E124" s="19"/>
      <c r="F124" s="19"/>
      <c r="G124" s="20"/>
      <c r="H124" s="20"/>
      <c r="I124" s="15"/>
    </row>
    <row r="125" spans="1:9" ht="27" customHeight="1" x14ac:dyDescent="0.2">
      <c r="A125" s="16">
        <v>99</v>
      </c>
      <c r="B125" s="76" t="s">
        <v>127</v>
      </c>
      <c r="C125" s="38" t="s">
        <v>11</v>
      </c>
      <c r="D125" s="53">
        <v>8</v>
      </c>
      <c r="E125" s="19"/>
      <c r="F125" s="19"/>
      <c r="G125" s="20">
        <f t="shared" si="2"/>
        <v>0</v>
      </c>
      <c r="H125" s="20">
        <f t="shared" si="3"/>
        <v>0</v>
      </c>
      <c r="I125" s="15" t="s">
        <v>19</v>
      </c>
    </row>
    <row r="126" spans="1:9" ht="21.75" customHeight="1" x14ac:dyDescent="0.2">
      <c r="A126" s="16">
        <v>100</v>
      </c>
      <c r="B126" s="76" t="s">
        <v>128</v>
      </c>
      <c r="C126" s="38" t="s">
        <v>11</v>
      </c>
      <c r="D126" s="53">
        <v>9</v>
      </c>
      <c r="E126" s="19"/>
      <c r="F126" s="19"/>
      <c r="G126" s="20">
        <f t="shared" si="2"/>
        <v>0</v>
      </c>
      <c r="H126" s="20">
        <f t="shared" si="3"/>
        <v>0</v>
      </c>
      <c r="I126" s="15" t="s">
        <v>19</v>
      </c>
    </row>
    <row r="127" spans="1:9" ht="21.75" customHeight="1" x14ac:dyDescent="0.2">
      <c r="A127" s="16">
        <v>101</v>
      </c>
      <c r="B127" s="76" t="s">
        <v>129</v>
      </c>
      <c r="C127" s="38" t="s">
        <v>11</v>
      </c>
      <c r="D127" s="53">
        <v>4</v>
      </c>
      <c r="E127" s="19"/>
      <c r="F127" s="19"/>
      <c r="G127" s="20">
        <f t="shared" si="2"/>
        <v>0</v>
      </c>
      <c r="H127" s="20">
        <f>+ROUND(D127*G127,2)</f>
        <v>0</v>
      </c>
      <c r="I127" s="15" t="s">
        <v>19</v>
      </c>
    </row>
    <row r="128" spans="1:9" ht="21.75" customHeight="1" x14ac:dyDescent="0.2">
      <c r="A128" s="16">
        <v>102</v>
      </c>
      <c r="B128" s="76" t="s">
        <v>130</v>
      </c>
      <c r="C128" s="38" t="s">
        <v>11</v>
      </c>
      <c r="D128" s="53">
        <v>2</v>
      </c>
      <c r="E128" s="19"/>
      <c r="F128" s="19"/>
      <c r="G128" s="20">
        <f t="shared" si="2"/>
        <v>0</v>
      </c>
      <c r="H128" s="20">
        <f t="shared" si="3"/>
        <v>0</v>
      </c>
      <c r="I128" s="15" t="s">
        <v>19</v>
      </c>
    </row>
    <row r="129" spans="1:9" ht="21.75" customHeight="1" x14ac:dyDescent="0.2">
      <c r="A129" s="16">
        <v>103</v>
      </c>
      <c r="B129" s="76" t="s">
        <v>131</v>
      </c>
      <c r="C129" s="38" t="s">
        <v>11</v>
      </c>
      <c r="D129" s="53">
        <v>2</v>
      </c>
      <c r="E129" s="19"/>
      <c r="F129" s="19"/>
      <c r="G129" s="20">
        <f t="shared" si="2"/>
        <v>0</v>
      </c>
      <c r="H129" s="20">
        <f t="shared" si="3"/>
        <v>0</v>
      </c>
      <c r="I129" s="15" t="s">
        <v>16</v>
      </c>
    </row>
    <row r="130" spans="1:9" ht="30" customHeight="1" x14ac:dyDescent="0.2">
      <c r="A130" s="16">
        <v>104</v>
      </c>
      <c r="B130" s="77" t="s">
        <v>132</v>
      </c>
      <c r="C130" s="38" t="s">
        <v>11</v>
      </c>
      <c r="D130" s="53">
        <v>1</v>
      </c>
      <c r="E130" s="19"/>
      <c r="F130" s="19"/>
      <c r="G130" s="20">
        <f t="shared" si="2"/>
        <v>0</v>
      </c>
      <c r="H130" s="20">
        <f t="shared" si="3"/>
        <v>0</v>
      </c>
      <c r="I130" s="15" t="s">
        <v>16</v>
      </c>
    </row>
    <row r="131" spans="1:9" ht="22.5" customHeight="1" x14ac:dyDescent="0.2">
      <c r="A131" s="16">
        <v>105</v>
      </c>
      <c r="B131" s="76" t="s">
        <v>133</v>
      </c>
      <c r="C131" s="38" t="s">
        <v>11</v>
      </c>
      <c r="D131" s="53">
        <v>1</v>
      </c>
      <c r="E131" s="19"/>
      <c r="F131" s="19"/>
      <c r="G131" s="20">
        <f t="shared" si="2"/>
        <v>0</v>
      </c>
      <c r="H131" s="20">
        <f t="shared" si="3"/>
        <v>0</v>
      </c>
      <c r="I131" s="15" t="s">
        <v>16</v>
      </c>
    </row>
    <row r="132" spans="1:9" ht="22.5" customHeight="1" x14ac:dyDescent="0.2">
      <c r="A132" s="16">
        <v>106</v>
      </c>
      <c r="B132" s="77" t="s">
        <v>134</v>
      </c>
      <c r="C132" s="38" t="s">
        <v>37</v>
      </c>
      <c r="D132" s="53">
        <v>204.95</v>
      </c>
      <c r="E132" s="19"/>
      <c r="F132" s="19"/>
      <c r="G132" s="20">
        <f t="shared" si="2"/>
        <v>0</v>
      </c>
      <c r="H132" s="20">
        <f t="shared" si="3"/>
        <v>0</v>
      </c>
      <c r="I132" s="15" t="s">
        <v>16</v>
      </c>
    </row>
    <row r="133" spans="1:9" ht="22.5" customHeight="1" x14ac:dyDescent="0.2">
      <c r="A133" s="16">
        <v>107</v>
      </c>
      <c r="B133" s="77" t="s">
        <v>135</v>
      </c>
      <c r="C133" s="38" t="s">
        <v>37</v>
      </c>
      <c r="D133" s="53">
        <v>28.75</v>
      </c>
      <c r="E133" s="19"/>
      <c r="F133" s="19"/>
      <c r="G133" s="20">
        <f t="shared" ref="G133:G187" si="4">+E133+F133</f>
        <v>0</v>
      </c>
      <c r="H133" s="20">
        <f t="shared" ref="H133:H187" si="5">+ROUND(D133*G133,2)</f>
        <v>0</v>
      </c>
      <c r="I133" s="15" t="s">
        <v>16</v>
      </c>
    </row>
    <row r="134" spans="1:9" ht="22.5" customHeight="1" x14ac:dyDescent="0.2">
      <c r="A134" s="16">
        <v>108</v>
      </c>
      <c r="B134" s="77" t="s">
        <v>136</v>
      </c>
      <c r="C134" s="38" t="s">
        <v>37</v>
      </c>
      <c r="D134" s="53">
        <v>34.5</v>
      </c>
      <c r="E134" s="19"/>
      <c r="F134" s="19"/>
      <c r="G134" s="20">
        <f t="shared" si="4"/>
        <v>0</v>
      </c>
      <c r="H134" s="20">
        <f t="shared" si="5"/>
        <v>0</v>
      </c>
      <c r="I134" s="15" t="s">
        <v>16</v>
      </c>
    </row>
    <row r="135" spans="1:9" ht="22.5" customHeight="1" x14ac:dyDescent="0.2">
      <c r="A135" s="16">
        <v>109</v>
      </c>
      <c r="B135" s="76" t="s">
        <v>137</v>
      </c>
      <c r="C135" s="38" t="s">
        <v>37</v>
      </c>
      <c r="D135" s="53">
        <v>204.95</v>
      </c>
      <c r="E135" s="19"/>
      <c r="F135" s="19"/>
      <c r="G135" s="20">
        <f t="shared" si="4"/>
        <v>0</v>
      </c>
      <c r="H135" s="20">
        <f t="shared" si="5"/>
        <v>0</v>
      </c>
      <c r="I135" s="15" t="s">
        <v>16</v>
      </c>
    </row>
    <row r="136" spans="1:9" ht="22.5" customHeight="1" x14ac:dyDescent="0.2">
      <c r="A136" s="16">
        <v>110</v>
      </c>
      <c r="B136" s="76" t="s">
        <v>138</v>
      </c>
      <c r="C136" s="38" t="s">
        <v>37</v>
      </c>
      <c r="D136" s="53">
        <v>63.25</v>
      </c>
      <c r="E136" s="19"/>
      <c r="F136" s="19"/>
      <c r="G136" s="20">
        <f t="shared" si="4"/>
        <v>0</v>
      </c>
      <c r="H136" s="20">
        <f t="shared" si="5"/>
        <v>0</v>
      </c>
      <c r="I136" s="15" t="s">
        <v>16</v>
      </c>
    </row>
    <row r="137" spans="1:9" ht="22.5" customHeight="1" x14ac:dyDescent="0.2">
      <c r="A137" s="16">
        <v>111</v>
      </c>
      <c r="B137" s="76" t="s">
        <v>139</v>
      </c>
      <c r="C137" s="38" t="s">
        <v>37</v>
      </c>
      <c r="D137" s="53">
        <v>10</v>
      </c>
      <c r="E137" s="19"/>
      <c r="F137" s="19"/>
      <c r="G137" s="20">
        <f t="shared" si="4"/>
        <v>0</v>
      </c>
      <c r="H137" s="20">
        <f t="shared" si="5"/>
        <v>0</v>
      </c>
      <c r="I137" s="15" t="s">
        <v>16</v>
      </c>
    </row>
    <row r="138" spans="1:9" ht="22.5" customHeight="1" x14ac:dyDescent="0.2">
      <c r="A138" s="16">
        <v>112</v>
      </c>
      <c r="B138" s="76" t="s">
        <v>140</v>
      </c>
      <c r="C138" s="38" t="s">
        <v>37</v>
      </c>
      <c r="D138" s="53">
        <v>15</v>
      </c>
      <c r="E138" s="19"/>
      <c r="F138" s="19"/>
      <c r="G138" s="20">
        <f t="shared" si="4"/>
        <v>0</v>
      </c>
      <c r="H138" s="20">
        <f t="shared" si="5"/>
        <v>0</v>
      </c>
      <c r="I138" s="15" t="s">
        <v>16</v>
      </c>
    </row>
    <row r="139" spans="1:9" ht="22.5" customHeight="1" x14ac:dyDescent="0.2">
      <c r="A139" s="16">
        <v>113</v>
      </c>
      <c r="B139" s="76" t="s">
        <v>141</v>
      </c>
      <c r="C139" s="38" t="s">
        <v>11</v>
      </c>
      <c r="D139" s="53">
        <v>9</v>
      </c>
      <c r="E139" s="19"/>
      <c r="F139" s="19"/>
      <c r="G139" s="20">
        <f t="shared" si="4"/>
        <v>0</v>
      </c>
      <c r="H139" s="20">
        <f t="shared" si="5"/>
        <v>0</v>
      </c>
      <c r="I139" s="15" t="s">
        <v>16</v>
      </c>
    </row>
    <row r="140" spans="1:9" ht="22.5" customHeight="1" x14ac:dyDescent="0.2">
      <c r="A140" s="16">
        <v>114</v>
      </c>
      <c r="B140" s="76" t="s">
        <v>142</v>
      </c>
      <c r="C140" s="38" t="s">
        <v>37</v>
      </c>
      <c r="D140" s="53">
        <v>66</v>
      </c>
      <c r="E140" s="19"/>
      <c r="F140" s="19"/>
      <c r="G140" s="20">
        <f t="shared" si="4"/>
        <v>0</v>
      </c>
      <c r="H140" s="20">
        <f t="shared" si="5"/>
        <v>0</v>
      </c>
      <c r="I140" s="15" t="s">
        <v>16</v>
      </c>
    </row>
    <row r="141" spans="1:9" ht="22.5" customHeight="1" x14ac:dyDescent="0.2">
      <c r="A141" s="16">
        <v>115</v>
      </c>
      <c r="B141" s="76" t="s">
        <v>143</v>
      </c>
      <c r="C141" s="38" t="s">
        <v>11</v>
      </c>
      <c r="D141" s="53">
        <v>3</v>
      </c>
      <c r="E141" s="19"/>
      <c r="F141" s="19"/>
      <c r="G141" s="20">
        <f t="shared" si="4"/>
        <v>0</v>
      </c>
      <c r="H141" s="20">
        <f t="shared" si="5"/>
        <v>0</v>
      </c>
      <c r="I141" s="15" t="s">
        <v>16</v>
      </c>
    </row>
    <row r="142" spans="1:9" ht="31.5" customHeight="1" x14ac:dyDescent="0.2">
      <c r="A142" s="16">
        <v>116</v>
      </c>
      <c r="B142" s="76" t="s">
        <v>144</v>
      </c>
      <c r="C142" s="38" t="s">
        <v>37</v>
      </c>
      <c r="D142" s="53">
        <v>111</v>
      </c>
      <c r="E142" s="19"/>
      <c r="F142" s="19"/>
      <c r="G142" s="20">
        <f t="shared" si="4"/>
        <v>0</v>
      </c>
      <c r="H142" s="20">
        <f t="shared" si="5"/>
        <v>0</v>
      </c>
      <c r="I142" s="15" t="s">
        <v>16</v>
      </c>
    </row>
    <row r="143" spans="1:9" ht="18" customHeight="1" x14ac:dyDescent="0.2">
      <c r="A143" s="10"/>
      <c r="B143" s="74" t="s">
        <v>145</v>
      </c>
      <c r="C143" s="79"/>
      <c r="D143" s="53"/>
      <c r="E143" s="19"/>
      <c r="F143" s="19"/>
      <c r="G143" s="20"/>
      <c r="H143" s="20"/>
      <c r="I143" s="15"/>
    </row>
    <row r="144" spans="1:9" ht="18" customHeight="1" x14ac:dyDescent="0.2">
      <c r="A144" s="16"/>
      <c r="B144" s="81" t="s">
        <v>146</v>
      </c>
      <c r="C144" s="82"/>
      <c r="D144" s="83"/>
      <c r="E144" s="19"/>
      <c r="F144" s="19"/>
      <c r="G144" s="20"/>
      <c r="H144" s="20"/>
      <c r="I144" s="15"/>
    </row>
    <row r="145" spans="1:9" ht="23.25" customHeight="1" x14ac:dyDescent="0.2">
      <c r="A145" s="16">
        <v>117</v>
      </c>
      <c r="B145" s="76" t="s">
        <v>189</v>
      </c>
      <c r="C145" s="38" t="s">
        <v>37</v>
      </c>
      <c r="D145" s="53">
        <v>220</v>
      </c>
      <c r="E145" s="19"/>
      <c r="F145" s="19"/>
      <c r="G145" s="20">
        <f>+E145+F145</f>
        <v>0</v>
      </c>
      <c r="H145" s="20">
        <f>+ROUND(D145*G145,2)</f>
        <v>0</v>
      </c>
      <c r="I145" s="15" t="s">
        <v>16</v>
      </c>
    </row>
    <row r="146" spans="1:9" ht="23.25" customHeight="1" x14ac:dyDescent="0.2">
      <c r="A146" s="16">
        <v>118</v>
      </c>
      <c r="B146" s="76" t="s">
        <v>147</v>
      </c>
      <c r="C146" s="38" t="s">
        <v>37</v>
      </c>
      <c r="D146" s="53">
        <v>6</v>
      </c>
      <c r="E146" s="19"/>
      <c r="F146" s="19"/>
      <c r="G146" s="20">
        <f t="shared" si="4"/>
        <v>0</v>
      </c>
      <c r="H146" s="20">
        <f t="shared" si="5"/>
        <v>0</v>
      </c>
      <c r="I146" s="15" t="s">
        <v>16</v>
      </c>
    </row>
    <row r="147" spans="1:9" ht="23.25" customHeight="1" x14ac:dyDescent="0.2">
      <c r="A147" s="16">
        <v>119</v>
      </c>
      <c r="B147" s="76" t="s">
        <v>148</v>
      </c>
      <c r="C147" s="38" t="s">
        <v>37</v>
      </c>
      <c r="D147" s="84">
        <f>1.15*5</f>
        <v>5.75</v>
      </c>
      <c r="E147" s="19"/>
      <c r="F147" s="19"/>
      <c r="G147" s="20">
        <f t="shared" si="4"/>
        <v>0</v>
      </c>
      <c r="H147" s="20">
        <f t="shared" si="5"/>
        <v>0</v>
      </c>
      <c r="I147" s="15" t="s">
        <v>16</v>
      </c>
    </row>
    <row r="148" spans="1:9" ht="23.25" customHeight="1" x14ac:dyDescent="0.2">
      <c r="A148" s="16">
        <v>120</v>
      </c>
      <c r="B148" s="76" t="s">
        <v>149</v>
      </c>
      <c r="C148" s="38" t="s">
        <v>37</v>
      </c>
      <c r="D148" s="84">
        <f>1.15*28</f>
        <v>32.199999999999996</v>
      </c>
      <c r="E148" s="19"/>
      <c r="F148" s="19"/>
      <c r="G148" s="20">
        <f t="shared" si="4"/>
        <v>0</v>
      </c>
      <c r="H148" s="20">
        <f t="shared" si="5"/>
        <v>0</v>
      </c>
      <c r="I148" s="15" t="s">
        <v>16</v>
      </c>
    </row>
    <row r="149" spans="1:9" ht="23.25" customHeight="1" x14ac:dyDescent="0.2">
      <c r="A149" s="16">
        <v>121</v>
      </c>
      <c r="B149" s="76" t="s">
        <v>150</v>
      </c>
      <c r="C149" s="38" t="s">
        <v>37</v>
      </c>
      <c r="D149" s="53">
        <f>D145+D146+D147</f>
        <v>231.75</v>
      </c>
      <c r="E149" s="19"/>
      <c r="F149" s="19"/>
      <c r="G149" s="20">
        <f t="shared" si="4"/>
        <v>0</v>
      </c>
      <c r="H149" s="20">
        <f t="shared" si="5"/>
        <v>0</v>
      </c>
      <c r="I149" s="15" t="s">
        <v>10</v>
      </c>
    </row>
    <row r="150" spans="1:9" ht="23.25" customHeight="1" x14ac:dyDescent="0.2">
      <c r="A150" s="16">
        <v>122</v>
      </c>
      <c r="B150" s="76" t="s">
        <v>151</v>
      </c>
      <c r="C150" s="38" t="s">
        <v>37</v>
      </c>
      <c r="D150" s="53">
        <f>D149</f>
        <v>231.75</v>
      </c>
      <c r="E150" s="19"/>
      <c r="F150" s="19"/>
      <c r="G150" s="20">
        <f t="shared" si="4"/>
        <v>0</v>
      </c>
      <c r="H150" s="20">
        <f>+ROUND(D150*G150,2)</f>
        <v>0</v>
      </c>
      <c r="I150" s="15" t="s">
        <v>16</v>
      </c>
    </row>
    <row r="151" spans="1:9" ht="23.25" customHeight="1" x14ac:dyDescent="0.2">
      <c r="A151" s="16">
        <v>123</v>
      </c>
      <c r="B151" s="76" t="s">
        <v>152</v>
      </c>
      <c r="C151" s="38" t="s">
        <v>37</v>
      </c>
      <c r="D151" s="53">
        <f>D150</f>
        <v>231.75</v>
      </c>
      <c r="E151" s="19"/>
      <c r="F151" s="19"/>
      <c r="G151" s="20">
        <f t="shared" si="4"/>
        <v>0</v>
      </c>
      <c r="H151" s="20">
        <f t="shared" si="5"/>
        <v>0</v>
      </c>
      <c r="I151" s="15" t="s">
        <v>16</v>
      </c>
    </row>
    <row r="152" spans="1:9" ht="23.25" customHeight="1" x14ac:dyDescent="0.2">
      <c r="A152" s="16">
        <v>124</v>
      </c>
      <c r="B152" s="76" t="s">
        <v>190</v>
      </c>
      <c r="C152" s="38" t="s">
        <v>11</v>
      </c>
      <c r="D152" s="84">
        <v>36</v>
      </c>
      <c r="E152" s="19"/>
      <c r="F152" s="19"/>
      <c r="G152" s="20">
        <f t="shared" si="4"/>
        <v>0</v>
      </c>
      <c r="H152" s="20">
        <f t="shared" si="5"/>
        <v>0</v>
      </c>
      <c r="I152" s="15" t="s">
        <v>10</v>
      </c>
    </row>
    <row r="153" spans="1:9" ht="23.25" customHeight="1" x14ac:dyDescent="0.2">
      <c r="A153" s="16">
        <v>125</v>
      </c>
      <c r="B153" s="76" t="s">
        <v>191</v>
      </c>
      <c r="C153" s="38" t="s">
        <v>11</v>
      </c>
      <c r="D153" s="84">
        <v>17</v>
      </c>
      <c r="E153" s="19"/>
      <c r="F153" s="19"/>
      <c r="G153" s="20">
        <f t="shared" si="4"/>
        <v>0</v>
      </c>
      <c r="H153" s="20">
        <f t="shared" si="5"/>
        <v>0</v>
      </c>
      <c r="I153" s="15" t="s">
        <v>10</v>
      </c>
    </row>
    <row r="154" spans="1:9" ht="18" customHeight="1" x14ac:dyDescent="0.2">
      <c r="A154" s="16"/>
      <c r="B154" s="81" t="s">
        <v>153</v>
      </c>
      <c r="C154" s="79"/>
      <c r="D154" s="85"/>
      <c r="E154" s="19"/>
      <c r="F154" s="19"/>
      <c r="G154" s="20"/>
      <c r="H154" s="20"/>
      <c r="I154" s="15"/>
    </row>
    <row r="155" spans="1:9" ht="33.75" customHeight="1" x14ac:dyDescent="0.2">
      <c r="A155" s="38">
        <v>126</v>
      </c>
      <c r="B155" s="76" t="s">
        <v>188</v>
      </c>
      <c r="C155" s="38" t="s">
        <v>11</v>
      </c>
      <c r="D155" s="86">
        <v>1</v>
      </c>
      <c r="E155" s="19"/>
      <c r="F155" s="19"/>
      <c r="G155" s="20">
        <f t="shared" si="4"/>
        <v>0</v>
      </c>
      <c r="H155" s="20">
        <f>+ROUND(D155*G155,2)</f>
        <v>0</v>
      </c>
      <c r="I155" s="15" t="s">
        <v>16</v>
      </c>
    </row>
    <row r="156" spans="1:9" ht="30" customHeight="1" x14ac:dyDescent="0.2">
      <c r="A156" s="38">
        <v>127</v>
      </c>
      <c r="B156" s="76" t="s">
        <v>154</v>
      </c>
      <c r="C156" s="38" t="s">
        <v>11</v>
      </c>
      <c r="D156" s="86">
        <v>1</v>
      </c>
      <c r="E156" s="19"/>
      <c r="F156" s="19"/>
      <c r="G156" s="20">
        <f t="shared" si="4"/>
        <v>0</v>
      </c>
      <c r="H156" s="20">
        <f>+ROUND(D156*G156,2)</f>
        <v>0</v>
      </c>
      <c r="I156" s="15" t="s">
        <v>16</v>
      </c>
    </row>
    <row r="157" spans="1:9" ht="43.5" customHeight="1" x14ac:dyDescent="0.2">
      <c r="A157" s="38">
        <v>128</v>
      </c>
      <c r="B157" s="76" t="s">
        <v>155</v>
      </c>
      <c r="C157" s="38" t="s">
        <v>11</v>
      </c>
      <c r="D157" s="86">
        <v>1</v>
      </c>
      <c r="E157" s="19"/>
      <c r="F157" s="19"/>
      <c r="G157" s="20">
        <f t="shared" si="4"/>
        <v>0</v>
      </c>
      <c r="H157" s="20">
        <f>+ROUND(D157*G157,2)</f>
        <v>0</v>
      </c>
      <c r="I157" s="15" t="s">
        <v>16</v>
      </c>
    </row>
    <row r="158" spans="1:9" ht="42.75" customHeight="1" x14ac:dyDescent="0.2">
      <c r="A158" s="38">
        <v>129</v>
      </c>
      <c r="B158" s="76" t="s">
        <v>156</v>
      </c>
      <c r="C158" s="38" t="s">
        <v>11</v>
      </c>
      <c r="D158" s="86">
        <v>1</v>
      </c>
      <c r="E158" s="19"/>
      <c r="F158" s="19"/>
      <c r="G158" s="20">
        <f t="shared" si="4"/>
        <v>0</v>
      </c>
      <c r="H158" s="20">
        <f t="shared" si="5"/>
        <v>0</v>
      </c>
      <c r="I158" s="15" t="s">
        <v>16</v>
      </c>
    </row>
    <row r="159" spans="1:9" ht="29.25" customHeight="1" x14ac:dyDescent="0.2">
      <c r="A159" s="38">
        <v>130</v>
      </c>
      <c r="B159" s="76" t="s">
        <v>157</v>
      </c>
      <c r="C159" s="38" t="s">
        <v>11</v>
      </c>
      <c r="D159" s="86">
        <v>1</v>
      </c>
      <c r="E159" s="19"/>
      <c r="F159" s="19"/>
      <c r="G159" s="20">
        <f t="shared" si="4"/>
        <v>0</v>
      </c>
      <c r="H159" s="20">
        <f t="shared" si="5"/>
        <v>0</v>
      </c>
      <c r="I159" s="15" t="s">
        <v>16</v>
      </c>
    </row>
    <row r="160" spans="1:9" ht="40.5" customHeight="1" x14ac:dyDescent="0.2">
      <c r="A160" s="38">
        <v>131</v>
      </c>
      <c r="B160" s="76" t="s">
        <v>158</v>
      </c>
      <c r="C160" s="38" t="s">
        <v>11</v>
      </c>
      <c r="D160" s="53">
        <v>12</v>
      </c>
      <c r="E160" s="19"/>
      <c r="F160" s="19"/>
      <c r="G160" s="20">
        <f t="shared" si="4"/>
        <v>0</v>
      </c>
      <c r="H160" s="20">
        <f t="shared" si="5"/>
        <v>0</v>
      </c>
      <c r="I160" s="15" t="s">
        <v>16</v>
      </c>
    </row>
    <row r="161" spans="1:9" ht="26.25" customHeight="1" x14ac:dyDescent="0.2">
      <c r="A161" s="38">
        <v>132</v>
      </c>
      <c r="B161" s="76" t="s">
        <v>159</v>
      </c>
      <c r="C161" s="38" t="s">
        <v>11</v>
      </c>
      <c r="D161" s="53">
        <v>2</v>
      </c>
      <c r="E161" s="19"/>
      <c r="F161" s="19"/>
      <c r="G161" s="20">
        <f t="shared" si="4"/>
        <v>0</v>
      </c>
      <c r="H161" s="20">
        <f t="shared" si="5"/>
        <v>0</v>
      </c>
      <c r="I161" s="15" t="s">
        <v>16</v>
      </c>
    </row>
    <row r="162" spans="1:9" ht="29.25" customHeight="1" x14ac:dyDescent="0.2">
      <c r="A162" s="38">
        <v>133</v>
      </c>
      <c r="B162" s="76" t="s">
        <v>160</v>
      </c>
      <c r="C162" s="38" t="s">
        <v>11</v>
      </c>
      <c r="D162" s="53">
        <v>1</v>
      </c>
      <c r="E162" s="19"/>
      <c r="F162" s="19"/>
      <c r="G162" s="20">
        <f t="shared" si="4"/>
        <v>0</v>
      </c>
      <c r="H162" s="20">
        <f t="shared" si="5"/>
        <v>0</v>
      </c>
      <c r="I162" s="15" t="s">
        <v>16</v>
      </c>
    </row>
    <row r="163" spans="1:9" ht="18" customHeight="1" x14ac:dyDescent="0.2">
      <c r="A163" s="38">
        <v>134</v>
      </c>
      <c r="B163" s="76" t="s">
        <v>161</v>
      </c>
      <c r="C163" s="38" t="s">
        <v>11</v>
      </c>
      <c r="D163" s="53">
        <v>1</v>
      </c>
      <c r="E163" s="19"/>
      <c r="F163" s="19"/>
      <c r="G163" s="20">
        <f t="shared" si="4"/>
        <v>0</v>
      </c>
      <c r="H163" s="20">
        <f t="shared" si="5"/>
        <v>0</v>
      </c>
      <c r="I163" s="15" t="s">
        <v>16</v>
      </c>
    </row>
    <row r="164" spans="1:9" ht="18" customHeight="1" x14ac:dyDescent="0.2">
      <c r="A164" s="38">
        <v>135</v>
      </c>
      <c r="B164" s="76" t="s">
        <v>162</v>
      </c>
      <c r="C164" s="38" t="s">
        <v>11</v>
      </c>
      <c r="D164" s="53">
        <v>2</v>
      </c>
      <c r="E164" s="19"/>
      <c r="F164" s="19"/>
      <c r="G164" s="20">
        <f t="shared" si="4"/>
        <v>0</v>
      </c>
      <c r="H164" s="20">
        <f t="shared" si="5"/>
        <v>0</v>
      </c>
      <c r="I164" s="15" t="s">
        <v>16</v>
      </c>
    </row>
    <row r="165" spans="1:9" ht="18" customHeight="1" x14ac:dyDescent="0.2">
      <c r="A165" s="38">
        <v>136</v>
      </c>
      <c r="B165" s="76" t="s">
        <v>163</v>
      </c>
      <c r="C165" s="38" t="s">
        <v>11</v>
      </c>
      <c r="D165" s="53">
        <f>D179+D180+D181+D182+D183+D184</f>
        <v>17</v>
      </c>
      <c r="E165" s="19"/>
      <c r="F165" s="19"/>
      <c r="G165" s="20">
        <f t="shared" si="4"/>
        <v>0</v>
      </c>
      <c r="H165" s="20">
        <f t="shared" si="5"/>
        <v>0</v>
      </c>
      <c r="I165" s="15" t="s">
        <v>16</v>
      </c>
    </row>
    <row r="166" spans="1:9" ht="18" customHeight="1" x14ac:dyDescent="0.2">
      <c r="A166" s="38">
        <v>137</v>
      </c>
      <c r="B166" s="76" t="s">
        <v>164</v>
      </c>
      <c r="C166" s="38" t="s">
        <v>11</v>
      </c>
      <c r="D166" s="53">
        <v>4</v>
      </c>
      <c r="E166" s="19"/>
      <c r="F166" s="19"/>
      <c r="G166" s="20">
        <f t="shared" si="4"/>
        <v>0</v>
      </c>
      <c r="H166" s="20">
        <f t="shared" si="5"/>
        <v>0</v>
      </c>
      <c r="I166" s="15" t="s">
        <v>16</v>
      </c>
    </row>
    <row r="167" spans="1:9" ht="18" customHeight="1" x14ac:dyDescent="0.2">
      <c r="A167" s="38">
        <v>138</v>
      </c>
      <c r="B167" s="76" t="s">
        <v>165</v>
      </c>
      <c r="C167" s="38" t="s">
        <v>11</v>
      </c>
      <c r="D167" s="53">
        <v>4</v>
      </c>
      <c r="E167" s="19"/>
      <c r="F167" s="19"/>
      <c r="G167" s="20">
        <f t="shared" si="4"/>
        <v>0</v>
      </c>
      <c r="H167" s="20">
        <f t="shared" si="5"/>
        <v>0</v>
      </c>
      <c r="I167" s="15" t="s">
        <v>16</v>
      </c>
    </row>
    <row r="168" spans="1:9" ht="30.75" customHeight="1" x14ac:dyDescent="0.2">
      <c r="A168" s="38">
        <v>139</v>
      </c>
      <c r="B168" s="76" t="s">
        <v>166</v>
      </c>
      <c r="C168" s="38" t="s">
        <v>11</v>
      </c>
      <c r="D168" s="53">
        <v>1</v>
      </c>
      <c r="E168" s="19"/>
      <c r="F168" s="19"/>
      <c r="G168" s="20">
        <f t="shared" si="4"/>
        <v>0</v>
      </c>
      <c r="H168" s="20">
        <f t="shared" si="5"/>
        <v>0</v>
      </c>
      <c r="I168" s="15" t="s">
        <v>16</v>
      </c>
    </row>
    <row r="169" spans="1:9" ht="54.75" customHeight="1" x14ac:dyDescent="0.2">
      <c r="A169" s="38">
        <v>140</v>
      </c>
      <c r="B169" s="76" t="s">
        <v>167</v>
      </c>
      <c r="C169" s="38" t="s">
        <v>11</v>
      </c>
      <c r="D169" s="53">
        <v>1</v>
      </c>
      <c r="E169" s="19"/>
      <c r="F169" s="19"/>
      <c r="G169" s="20">
        <f t="shared" si="4"/>
        <v>0</v>
      </c>
      <c r="H169" s="20">
        <f t="shared" si="5"/>
        <v>0</v>
      </c>
      <c r="I169" s="15" t="s">
        <v>16</v>
      </c>
    </row>
    <row r="170" spans="1:9" ht="39" customHeight="1" x14ac:dyDescent="0.2">
      <c r="A170" s="38">
        <v>141</v>
      </c>
      <c r="B170" s="76" t="s">
        <v>168</v>
      </c>
      <c r="C170" s="38" t="s">
        <v>11</v>
      </c>
      <c r="D170" s="53">
        <v>1</v>
      </c>
      <c r="E170" s="19"/>
      <c r="F170" s="19"/>
      <c r="G170" s="20">
        <f t="shared" si="4"/>
        <v>0</v>
      </c>
      <c r="H170" s="20">
        <f t="shared" si="5"/>
        <v>0</v>
      </c>
      <c r="I170" s="15" t="s">
        <v>16</v>
      </c>
    </row>
    <row r="171" spans="1:9" ht="39" customHeight="1" x14ac:dyDescent="0.2">
      <c r="A171" s="38">
        <v>142</v>
      </c>
      <c r="B171" s="76" t="s">
        <v>169</v>
      </c>
      <c r="C171" s="38" t="s">
        <v>11</v>
      </c>
      <c r="D171" s="53">
        <f>D180</f>
        <v>9</v>
      </c>
      <c r="E171" s="19"/>
      <c r="F171" s="19"/>
      <c r="G171" s="20">
        <f t="shared" si="4"/>
        <v>0</v>
      </c>
      <c r="H171" s="20">
        <f t="shared" si="5"/>
        <v>0</v>
      </c>
      <c r="I171" s="15" t="s">
        <v>16</v>
      </c>
    </row>
    <row r="172" spans="1:9" ht="25.5" x14ac:dyDescent="0.2">
      <c r="A172" s="38">
        <v>143</v>
      </c>
      <c r="B172" s="76" t="s">
        <v>170</v>
      </c>
      <c r="C172" s="38" t="s">
        <v>11</v>
      </c>
      <c r="D172" s="53">
        <f>D181</f>
        <v>2</v>
      </c>
      <c r="E172" s="19"/>
      <c r="F172" s="19"/>
      <c r="G172" s="20">
        <f t="shared" si="4"/>
        <v>0</v>
      </c>
      <c r="H172" s="20">
        <f t="shared" si="5"/>
        <v>0</v>
      </c>
      <c r="I172" s="15" t="s">
        <v>16</v>
      </c>
    </row>
    <row r="173" spans="1:9" ht="42" customHeight="1" x14ac:dyDescent="0.2">
      <c r="A173" s="38">
        <v>144</v>
      </c>
      <c r="B173" s="76" t="s">
        <v>171</v>
      </c>
      <c r="C173" s="38" t="s">
        <v>11</v>
      </c>
      <c r="D173" s="53">
        <v>1</v>
      </c>
      <c r="E173" s="19"/>
      <c r="F173" s="19"/>
      <c r="G173" s="20">
        <f t="shared" si="4"/>
        <v>0</v>
      </c>
      <c r="H173" s="20">
        <f t="shared" si="5"/>
        <v>0</v>
      </c>
      <c r="I173" s="15" t="s">
        <v>16</v>
      </c>
    </row>
    <row r="174" spans="1:9" ht="19.5" customHeight="1" x14ac:dyDescent="0.2">
      <c r="A174" s="38">
        <v>145</v>
      </c>
      <c r="B174" s="76" t="s">
        <v>172</v>
      </c>
      <c r="C174" s="38" t="s">
        <v>11</v>
      </c>
      <c r="D174" s="53">
        <v>1</v>
      </c>
      <c r="E174" s="19"/>
      <c r="F174" s="19"/>
      <c r="G174" s="20">
        <f t="shared" si="4"/>
        <v>0</v>
      </c>
      <c r="H174" s="20">
        <f t="shared" si="5"/>
        <v>0</v>
      </c>
      <c r="I174" s="15" t="s">
        <v>16</v>
      </c>
    </row>
    <row r="175" spans="1:9" ht="26.25" customHeight="1" x14ac:dyDescent="0.2">
      <c r="A175" s="38">
        <v>146</v>
      </c>
      <c r="B175" s="76" t="s">
        <v>173</v>
      </c>
      <c r="C175" s="38" t="s">
        <v>11</v>
      </c>
      <c r="D175" s="53">
        <f>D182</f>
        <v>2</v>
      </c>
      <c r="E175" s="19"/>
      <c r="F175" s="19"/>
      <c r="G175" s="20">
        <f t="shared" si="4"/>
        <v>0</v>
      </c>
      <c r="H175" s="20">
        <f t="shared" si="5"/>
        <v>0</v>
      </c>
      <c r="I175" s="15" t="s">
        <v>16</v>
      </c>
    </row>
    <row r="176" spans="1:9" ht="39" customHeight="1" x14ac:dyDescent="0.2">
      <c r="A176" s="38">
        <v>147</v>
      </c>
      <c r="B176" s="76" t="s">
        <v>174</v>
      </c>
      <c r="C176" s="38" t="s">
        <v>11</v>
      </c>
      <c r="D176" s="53">
        <v>1</v>
      </c>
      <c r="E176" s="19"/>
      <c r="F176" s="19"/>
      <c r="G176" s="20">
        <f t="shared" si="4"/>
        <v>0</v>
      </c>
      <c r="H176" s="20">
        <f t="shared" si="5"/>
        <v>0</v>
      </c>
      <c r="I176" s="15" t="s">
        <v>16</v>
      </c>
    </row>
    <row r="177" spans="1:9" ht="18" customHeight="1" x14ac:dyDescent="0.2">
      <c r="A177" s="38">
        <v>148</v>
      </c>
      <c r="B177" s="76" t="s">
        <v>175</v>
      </c>
      <c r="C177" s="38" t="s">
        <v>11</v>
      </c>
      <c r="D177" s="53">
        <v>1</v>
      </c>
      <c r="E177" s="19"/>
      <c r="F177" s="19"/>
      <c r="G177" s="20">
        <f t="shared" si="4"/>
        <v>0</v>
      </c>
      <c r="H177" s="20">
        <f t="shared" si="5"/>
        <v>0</v>
      </c>
      <c r="I177" s="15" t="s">
        <v>16</v>
      </c>
    </row>
    <row r="178" spans="1:9" ht="18" customHeight="1" x14ac:dyDescent="0.2">
      <c r="A178" s="16"/>
      <c r="B178" s="87" t="s">
        <v>176</v>
      </c>
      <c r="C178" s="88"/>
      <c r="D178" s="18"/>
      <c r="E178" s="19"/>
      <c r="F178" s="19"/>
      <c r="G178" s="20"/>
      <c r="H178" s="20"/>
      <c r="I178" s="15"/>
    </row>
    <row r="179" spans="1:9" ht="34.5" customHeight="1" x14ac:dyDescent="0.2">
      <c r="A179" s="16">
        <v>149</v>
      </c>
      <c r="B179" s="76" t="s">
        <v>177</v>
      </c>
      <c r="C179" s="38" t="s">
        <v>11</v>
      </c>
      <c r="D179" s="53">
        <v>1</v>
      </c>
      <c r="E179" s="19"/>
      <c r="F179" s="19"/>
      <c r="G179" s="20">
        <f t="shared" si="4"/>
        <v>0</v>
      </c>
      <c r="H179" s="20">
        <f t="shared" si="5"/>
        <v>0</v>
      </c>
      <c r="I179" s="15" t="s">
        <v>19</v>
      </c>
    </row>
    <row r="180" spans="1:9" ht="34.5" customHeight="1" x14ac:dyDescent="0.2">
      <c r="A180" s="16">
        <v>150</v>
      </c>
      <c r="B180" s="76" t="s">
        <v>192</v>
      </c>
      <c r="C180" s="38" t="s">
        <v>11</v>
      </c>
      <c r="D180" s="53">
        <v>9</v>
      </c>
      <c r="E180" s="19"/>
      <c r="F180" s="19"/>
      <c r="G180" s="20">
        <f t="shared" si="4"/>
        <v>0</v>
      </c>
      <c r="H180" s="20">
        <f t="shared" si="5"/>
        <v>0</v>
      </c>
      <c r="I180" s="15" t="s">
        <v>19</v>
      </c>
    </row>
    <row r="181" spans="1:9" ht="18" customHeight="1" x14ac:dyDescent="0.2">
      <c r="A181" s="16">
        <v>151</v>
      </c>
      <c r="B181" s="76" t="s">
        <v>178</v>
      </c>
      <c r="C181" s="38" t="s">
        <v>11</v>
      </c>
      <c r="D181" s="53">
        <v>2</v>
      </c>
      <c r="E181" s="19"/>
      <c r="F181" s="19"/>
      <c r="G181" s="20">
        <f t="shared" si="4"/>
        <v>0</v>
      </c>
      <c r="H181" s="20">
        <f t="shared" si="5"/>
        <v>0</v>
      </c>
      <c r="I181" s="15" t="s">
        <v>19</v>
      </c>
    </row>
    <row r="182" spans="1:9" ht="18" customHeight="1" x14ac:dyDescent="0.2">
      <c r="A182" s="16">
        <v>152</v>
      </c>
      <c r="B182" s="76" t="s">
        <v>179</v>
      </c>
      <c r="C182" s="38" t="s">
        <v>11</v>
      </c>
      <c r="D182" s="53">
        <v>2</v>
      </c>
      <c r="E182" s="19"/>
      <c r="F182" s="19"/>
      <c r="G182" s="20">
        <f t="shared" si="4"/>
        <v>0</v>
      </c>
      <c r="H182" s="20">
        <f t="shared" si="5"/>
        <v>0</v>
      </c>
      <c r="I182" s="15" t="s">
        <v>19</v>
      </c>
    </row>
    <row r="183" spans="1:9" ht="18" customHeight="1" x14ac:dyDescent="0.2">
      <c r="A183" s="16">
        <v>153</v>
      </c>
      <c r="B183" s="76" t="s">
        <v>180</v>
      </c>
      <c r="C183" s="38" t="s">
        <v>11</v>
      </c>
      <c r="D183" s="53">
        <v>2</v>
      </c>
      <c r="E183" s="19"/>
      <c r="F183" s="19"/>
      <c r="G183" s="20">
        <f t="shared" si="4"/>
        <v>0</v>
      </c>
      <c r="H183" s="20">
        <f t="shared" si="5"/>
        <v>0</v>
      </c>
      <c r="I183" s="15" t="s">
        <v>19</v>
      </c>
    </row>
    <row r="184" spans="1:9" ht="18" customHeight="1" x14ac:dyDescent="0.2">
      <c r="A184" s="16">
        <v>154</v>
      </c>
      <c r="B184" s="76" t="s">
        <v>181</v>
      </c>
      <c r="C184" s="38" t="s">
        <v>11</v>
      </c>
      <c r="D184" s="53">
        <v>1</v>
      </c>
      <c r="E184" s="19"/>
      <c r="F184" s="19"/>
      <c r="G184" s="20">
        <f t="shared" si="4"/>
        <v>0</v>
      </c>
      <c r="H184" s="20">
        <f t="shared" si="5"/>
        <v>0</v>
      </c>
      <c r="I184" s="15" t="s">
        <v>19</v>
      </c>
    </row>
    <row r="185" spans="1:9" ht="18" customHeight="1" x14ac:dyDescent="0.2">
      <c r="A185" s="16"/>
      <c r="B185" s="70" t="s">
        <v>182</v>
      </c>
      <c r="C185" s="10"/>
      <c r="D185" s="24"/>
      <c r="E185" s="19"/>
      <c r="F185" s="19"/>
      <c r="G185" s="20"/>
      <c r="H185" s="25">
        <f>SUM(H125:H184)</f>
        <v>0</v>
      </c>
      <c r="I185" s="15"/>
    </row>
    <row r="186" spans="1:9" ht="18" customHeight="1" x14ac:dyDescent="0.2">
      <c r="A186" s="10" t="s">
        <v>183</v>
      </c>
      <c r="B186" s="11" t="s">
        <v>28</v>
      </c>
      <c r="C186" s="12"/>
      <c r="D186" s="4"/>
      <c r="E186" s="19"/>
      <c r="F186" s="19"/>
      <c r="G186" s="20"/>
      <c r="H186" s="20"/>
      <c r="I186" s="15"/>
    </row>
    <row r="187" spans="1:9" ht="33.75" customHeight="1" x14ac:dyDescent="0.2">
      <c r="A187" s="89">
        <v>155</v>
      </c>
      <c r="B187" s="90" t="s">
        <v>29</v>
      </c>
      <c r="C187" s="16" t="s">
        <v>11</v>
      </c>
      <c r="D187" s="29">
        <v>1</v>
      </c>
      <c r="E187" s="19"/>
      <c r="F187" s="19"/>
      <c r="G187" s="20">
        <f t="shared" si="4"/>
        <v>0</v>
      </c>
      <c r="H187" s="20">
        <f t="shared" si="5"/>
        <v>0</v>
      </c>
      <c r="I187" s="15" t="s">
        <v>16</v>
      </c>
    </row>
    <row r="188" spans="1:9" ht="18" customHeight="1" x14ac:dyDescent="0.2">
      <c r="A188" s="16"/>
      <c r="B188" s="70" t="s">
        <v>184</v>
      </c>
      <c r="C188" s="10"/>
      <c r="D188" s="24"/>
      <c r="E188" s="30"/>
      <c r="F188" s="30"/>
      <c r="G188" s="30"/>
      <c r="H188" s="31">
        <f>SUM(H187)</f>
        <v>0</v>
      </c>
      <c r="I188" s="15"/>
    </row>
    <row r="189" spans="1:9" ht="18" customHeight="1" x14ac:dyDescent="0.2">
      <c r="A189" s="16"/>
      <c r="B189" s="32" t="s">
        <v>200</v>
      </c>
      <c r="C189" s="33"/>
      <c r="D189" s="34"/>
      <c r="E189" s="30"/>
      <c r="F189" s="30"/>
      <c r="G189" s="30"/>
      <c r="H189" s="31">
        <f>ROUND(H41+H77+H122+H185+H188,2)</f>
        <v>0</v>
      </c>
      <c r="I189" s="15"/>
    </row>
    <row r="190" spans="1:9" ht="45.75" customHeight="1" x14ac:dyDescent="0.2">
      <c r="A190" s="16">
        <v>156</v>
      </c>
      <c r="B190" s="35" t="s">
        <v>199</v>
      </c>
      <c r="C190" s="24"/>
      <c r="D190" s="36"/>
      <c r="E190" s="30"/>
      <c r="F190" s="30"/>
      <c r="G190" s="30"/>
      <c r="H190" s="91">
        <f>ROUND(H189*0.05,2)</f>
        <v>0</v>
      </c>
      <c r="I190" s="15" t="s">
        <v>16</v>
      </c>
    </row>
    <row r="191" spans="1:9" ht="27.75" customHeight="1" x14ac:dyDescent="0.2">
      <c r="A191" s="104" t="s">
        <v>30</v>
      </c>
      <c r="B191" s="105"/>
      <c r="C191" s="105"/>
      <c r="D191" s="105"/>
      <c r="E191" s="105"/>
      <c r="F191" s="106"/>
      <c r="G191" s="37"/>
      <c r="H191" s="92">
        <f>ROUND(H189+H190,2)</f>
        <v>0</v>
      </c>
      <c r="I191" s="38"/>
    </row>
    <row r="192" spans="1:9" ht="26.25" customHeight="1" x14ac:dyDescent="0.2"/>
    <row r="193" spans="1:9" ht="18" customHeight="1" x14ac:dyDescent="0.2">
      <c r="A193" s="107" t="s">
        <v>31</v>
      </c>
      <c r="B193" s="107"/>
    </row>
    <row r="194" spans="1:9" ht="28.5" customHeight="1" x14ac:dyDescent="0.2">
      <c r="A194" s="108" t="s">
        <v>193</v>
      </c>
      <c r="B194" s="108"/>
      <c r="C194" s="108"/>
      <c r="D194" s="108"/>
      <c r="E194" s="108"/>
      <c r="F194" s="108"/>
      <c r="G194" s="108"/>
      <c r="H194" s="108"/>
      <c r="I194" s="108"/>
    </row>
    <row r="195" spans="1:9" ht="34.5" customHeight="1" x14ac:dyDescent="0.2">
      <c r="A195" s="108" t="s">
        <v>194</v>
      </c>
      <c r="B195" s="108"/>
      <c r="C195" s="108"/>
      <c r="D195" s="108"/>
      <c r="E195" s="108"/>
      <c r="F195" s="108"/>
      <c r="G195" s="108"/>
      <c r="H195" s="108"/>
      <c r="I195" s="108"/>
    </row>
    <row r="196" spans="1:9" ht="54.75" customHeight="1" x14ac:dyDescent="0.2">
      <c r="A196" s="108" t="s">
        <v>195</v>
      </c>
      <c r="B196" s="108"/>
      <c r="C196" s="108"/>
      <c r="D196" s="108"/>
      <c r="E196" s="108"/>
      <c r="F196" s="108"/>
      <c r="G196" s="108"/>
      <c r="H196" s="108"/>
      <c r="I196" s="108"/>
    </row>
    <row r="197" spans="1:9" ht="18.75" customHeight="1" x14ac:dyDescent="0.2">
      <c r="A197" s="108" t="s">
        <v>196</v>
      </c>
      <c r="B197" s="108"/>
      <c r="C197" s="108"/>
      <c r="D197" s="108"/>
      <c r="E197" s="108"/>
      <c r="F197" s="108"/>
      <c r="G197" s="108"/>
      <c r="H197" s="108"/>
      <c r="I197" s="108"/>
    </row>
    <row r="198" spans="1:9" ht="158.25" customHeight="1" x14ac:dyDescent="0.2">
      <c r="A198" s="109" t="s">
        <v>32</v>
      </c>
      <c r="B198" s="109"/>
      <c r="C198" s="109"/>
      <c r="D198" s="109"/>
      <c r="E198" s="109"/>
      <c r="F198" s="109"/>
      <c r="G198" s="109"/>
      <c r="H198" s="109"/>
      <c r="I198" s="109"/>
    </row>
    <row r="199" spans="1:9" ht="24" customHeight="1" x14ac:dyDescent="0.2">
      <c r="A199" s="101" t="s">
        <v>201</v>
      </c>
      <c r="B199" s="110"/>
      <c r="C199" s="110"/>
      <c r="D199" s="110"/>
      <c r="E199" s="110"/>
      <c r="F199" s="110"/>
      <c r="G199" s="110"/>
      <c r="H199" s="110"/>
      <c r="I199" s="110"/>
    </row>
    <row r="200" spans="1:9" ht="6.75" customHeight="1" x14ac:dyDescent="0.2">
      <c r="A200" s="107"/>
      <c r="B200" s="107"/>
    </row>
    <row r="201" spans="1:9" ht="24" customHeight="1" x14ac:dyDescent="0.2">
      <c r="A201" s="44" t="s">
        <v>33</v>
      </c>
      <c r="C201" s="43"/>
      <c r="D201" s="45"/>
      <c r="E201" s="39"/>
    </row>
    <row r="202" spans="1:9" ht="17.25" customHeight="1" x14ac:dyDescent="0.2">
      <c r="A202" s="102" t="s">
        <v>198</v>
      </c>
      <c r="B202" s="102"/>
      <c r="C202" s="102"/>
      <c r="D202" s="102"/>
      <c r="E202" s="102"/>
      <c r="F202" s="102"/>
      <c r="G202" s="102"/>
      <c r="H202" s="102"/>
      <c r="I202" s="102"/>
    </row>
    <row r="203" spans="1:9" x14ac:dyDescent="0.2">
      <c r="A203" s="102" t="s">
        <v>197</v>
      </c>
      <c r="B203" s="102"/>
      <c r="C203" s="102"/>
      <c r="D203" s="102"/>
      <c r="E203" s="102"/>
      <c r="F203" s="102"/>
      <c r="G203" s="102"/>
      <c r="H203" s="102"/>
      <c r="I203" s="102"/>
    </row>
    <row r="204" spans="1:9" ht="42.75" customHeight="1" x14ac:dyDescent="0.2">
      <c r="A204" s="101" t="s">
        <v>205</v>
      </c>
      <c r="B204" s="101"/>
      <c r="C204" s="101"/>
      <c r="D204" s="101"/>
      <c r="E204" s="101"/>
      <c r="F204" s="101"/>
      <c r="G204" s="101"/>
      <c r="H204" s="101"/>
      <c r="I204" s="101"/>
    </row>
    <row r="205" spans="1:9" ht="36" customHeight="1" x14ac:dyDescent="0.2">
      <c r="A205" s="46"/>
      <c r="B205" s="46"/>
      <c r="C205" s="46"/>
      <c r="D205" s="46"/>
      <c r="E205" s="46"/>
      <c r="F205" s="46"/>
      <c r="G205" s="46"/>
      <c r="H205" s="46"/>
    </row>
    <row r="206" spans="1:9" x14ac:dyDescent="0.2">
      <c r="A206" s="93" t="s">
        <v>202</v>
      </c>
      <c r="B206" s="94"/>
      <c r="C206" s="95"/>
      <c r="D206" s="96"/>
      <c r="E206" s="97"/>
      <c r="F206" s="98"/>
      <c r="G206" s="96" t="s">
        <v>203</v>
      </c>
      <c r="H206" s="99"/>
      <c r="I206" s="100"/>
    </row>
    <row r="207" spans="1:9" x14ac:dyDescent="0.2">
      <c r="A207" s="94"/>
      <c r="B207" s="94"/>
      <c r="C207" s="95"/>
      <c r="D207" s="96"/>
      <c r="E207" s="97"/>
      <c r="F207" s="98"/>
      <c r="G207" s="96" t="s">
        <v>204</v>
      </c>
      <c r="H207" s="99"/>
      <c r="I207" s="100"/>
    </row>
  </sheetData>
  <sheetProtection algorithmName="SHA-512" hashValue="NOj89mpHVDA1BqdgKdT5iui5FIAQDdsD6luonLxyrnR3iKqhBDWMjEtgD94raiwd17OFvP41wW5XWK4wCRBxfQ==" saltValue="rU8za6qFol0g+yCrhZyQKw==" spinCount="100000" sheet="1" insertColumns="0" insertRows="0" insertHyperlinks="0" deleteColumns="0" deleteRows="0" sort="0" autoFilter="0" pivotTables="0"/>
  <mergeCells count="13">
    <mergeCell ref="A204:I204"/>
    <mergeCell ref="A203:I203"/>
    <mergeCell ref="A1:I1"/>
    <mergeCell ref="A191:F191"/>
    <mergeCell ref="A193:B193"/>
    <mergeCell ref="A194:I194"/>
    <mergeCell ref="A195:I195"/>
    <mergeCell ref="A197:I197"/>
    <mergeCell ref="A198:I198"/>
    <mergeCell ref="A200:B200"/>
    <mergeCell ref="A196:I196"/>
    <mergeCell ref="A199:I199"/>
    <mergeCell ref="A202:I202"/>
  </mergeCells>
  <dataValidations count="1">
    <dataValidation type="textLength" allowBlank="1" showInputMessage="1" showErrorMessage="1" sqref="D190">
      <formula1>0</formula1>
      <formula2>40</formula2>
    </dataValidation>
  </dataValidations>
  <pageMargins left="0.31496062992125984" right="0.31496062992125984" top="0.74803149606299213" bottom="0.55118110236220474" header="0.31496062992125984" footer="0.31496062992125984"/>
  <pageSetup paperSize="9" scale="92"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HM</vt:lpstr>
      <vt:lpstr>HM!Print_Area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2020-05-08T12:13:27Z</dcterms:modified>
</cp:coreProperties>
</file>