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440" windowHeight="12240"/>
  </bookViews>
  <sheets>
    <sheet name="HM" sheetId="2" r:id="rId1"/>
  </sheets>
  <definedNames>
    <definedName name="_xlnm.Print_Area" localSheetId="0">HM!$A$1:$I$207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2" l="1"/>
  <c r="G145" i="2" l="1"/>
  <c r="H145" i="2" s="1"/>
  <c r="D175" i="2"/>
  <c r="D172" i="2"/>
  <c r="D171" i="2"/>
  <c r="D165" i="2"/>
  <c r="D148" i="2"/>
  <c r="D147" i="2"/>
  <c r="D149" i="2" s="1"/>
  <c r="D150" i="2" s="1"/>
  <c r="D151" i="2" s="1"/>
  <c r="G7" i="2" l="1"/>
  <c r="H7" i="2" s="1"/>
  <c r="G8" i="2"/>
  <c r="H8" i="2" s="1"/>
  <c r="G9" i="2"/>
  <c r="H9" i="2" s="1"/>
  <c r="G10" i="2"/>
  <c r="H10" i="2" s="1"/>
  <c r="G11" i="2"/>
  <c r="H11" i="2" s="1"/>
  <c r="G12" i="2"/>
  <c r="H12" i="2" s="1"/>
  <c r="G14" i="2"/>
  <c r="H14" i="2" s="1"/>
  <c r="G15" i="2"/>
  <c r="H15" i="2" s="1"/>
  <c r="G16" i="2"/>
  <c r="H16" i="2" s="1"/>
  <c r="G17" i="2"/>
  <c r="H17" i="2" s="1"/>
  <c r="G18" i="2"/>
  <c r="H18" i="2" s="1"/>
  <c r="G19" i="2"/>
  <c r="H19" i="2" s="1"/>
  <c r="G20" i="2"/>
  <c r="H20" i="2" s="1"/>
  <c r="G21" i="2"/>
  <c r="H21" i="2" s="1"/>
  <c r="G22" i="2"/>
  <c r="H22" i="2" s="1"/>
  <c r="G24" i="2"/>
  <c r="H24" i="2" s="1"/>
  <c r="G25" i="2"/>
  <c r="H25" i="2" s="1"/>
  <c r="G26" i="2"/>
  <c r="H26" i="2" s="1"/>
  <c r="G27" i="2"/>
  <c r="H27" i="2" s="1"/>
  <c r="G29" i="2"/>
  <c r="H29" i="2" s="1"/>
  <c r="G30" i="2"/>
  <c r="H30" i="2" s="1"/>
  <c r="G32" i="2"/>
  <c r="H32" i="2" s="1"/>
  <c r="G33" i="2"/>
  <c r="H33" i="2" s="1"/>
  <c r="G34" i="2"/>
  <c r="H34" i="2" s="1"/>
  <c r="G35" i="2"/>
  <c r="H35" i="2" s="1"/>
  <c r="G36" i="2"/>
  <c r="H36" i="2" s="1"/>
  <c r="G38" i="2"/>
  <c r="H38" i="2" s="1"/>
  <c r="G39" i="2"/>
  <c r="H39" i="2" s="1"/>
  <c r="G40" i="2"/>
  <c r="H40" i="2" s="1"/>
  <c r="G44" i="2"/>
  <c r="H44" i="2" s="1"/>
  <c r="G45" i="2"/>
  <c r="H45" i="2" s="1"/>
  <c r="G46" i="2"/>
  <c r="H46" i="2" s="1"/>
  <c r="G47" i="2"/>
  <c r="H47" i="2" s="1"/>
  <c r="G48" i="2"/>
  <c r="H48" i="2" s="1"/>
  <c r="G49" i="2"/>
  <c r="H49" i="2" s="1"/>
  <c r="G50" i="2"/>
  <c r="H50" i="2" s="1"/>
  <c r="G51" i="2"/>
  <c r="H51" i="2" s="1"/>
  <c r="G52" i="2"/>
  <c r="H52" i="2" s="1"/>
  <c r="G53" i="2"/>
  <c r="H53" i="2" s="1"/>
  <c r="G54" i="2"/>
  <c r="H54" i="2" s="1"/>
  <c r="G55" i="2"/>
  <c r="H55" i="2" s="1"/>
  <c r="G56" i="2"/>
  <c r="H56" i="2" s="1"/>
  <c r="G57" i="2"/>
  <c r="H57" i="2" s="1"/>
  <c r="G58" i="2"/>
  <c r="H58" i="2" s="1"/>
  <c r="G59" i="2"/>
  <c r="H59" i="2" s="1"/>
  <c r="G60" i="2"/>
  <c r="H60" i="2" s="1"/>
  <c r="G62" i="2"/>
  <c r="H62" i="2" s="1"/>
  <c r="G63" i="2"/>
  <c r="H63" i="2" s="1"/>
  <c r="G64" i="2"/>
  <c r="H64" i="2" s="1"/>
  <c r="G65" i="2"/>
  <c r="H65" i="2" s="1"/>
  <c r="G66" i="2"/>
  <c r="H66" i="2" s="1"/>
  <c r="G67" i="2"/>
  <c r="H67" i="2" s="1"/>
  <c r="G68" i="2"/>
  <c r="H68" i="2" s="1"/>
  <c r="G69" i="2"/>
  <c r="H69" i="2" s="1"/>
  <c r="G70" i="2"/>
  <c r="H70" i="2" s="1"/>
  <c r="G72" i="2"/>
  <c r="H72" i="2" s="1"/>
  <c r="G74" i="2"/>
  <c r="H74" i="2" s="1"/>
  <c r="G76" i="2"/>
  <c r="H76" i="2" s="1"/>
  <c r="G80" i="2"/>
  <c r="H80" i="2" s="1"/>
  <c r="G81" i="2"/>
  <c r="H81" i="2" s="1"/>
  <c r="G82" i="2"/>
  <c r="H82" i="2" s="1"/>
  <c r="G83" i="2"/>
  <c r="H83" i="2" s="1"/>
  <c r="G84" i="2"/>
  <c r="H84" i="2" s="1"/>
  <c r="G85" i="2"/>
  <c r="H85" i="2" s="1"/>
  <c r="G86" i="2"/>
  <c r="H86" i="2" s="1"/>
  <c r="G87" i="2"/>
  <c r="H87" i="2" s="1"/>
  <c r="G88" i="2"/>
  <c r="H88" i="2" s="1"/>
  <c r="G89" i="2"/>
  <c r="H89" i="2" s="1"/>
  <c r="G90" i="2"/>
  <c r="H90" i="2" s="1"/>
  <c r="G91" i="2"/>
  <c r="H91" i="2" s="1"/>
  <c r="G92" i="2"/>
  <c r="H92" i="2" s="1"/>
  <c r="G93" i="2"/>
  <c r="H93" i="2" s="1"/>
  <c r="G95" i="2"/>
  <c r="H95" i="2" s="1"/>
  <c r="G97" i="2"/>
  <c r="H97" i="2" s="1"/>
  <c r="G98" i="2"/>
  <c r="H98" i="2" s="1"/>
  <c r="G99" i="2"/>
  <c r="H99" i="2" s="1"/>
  <c r="G100" i="2"/>
  <c r="H100" i="2" s="1"/>
  <c r="G101" i="2"/>
  <c r="H101" i="2" s="1"/>
  <c r="G102" i="2"/>
  <c r="H102" i="2" s="1"/>
  <c r="G103" i="2"/>
  <c r="H103" i="2" s="1"/>
  <c r="G104" i="2"/>
  <c r="H104" i="2" s="1"/>
  <c r="G105" i="2"/>
  <c r="H105" i="2" s="1"/>
  <c r="G106" i="2"/>
  <c r="H106" i="2" s="1"/>
  <c r="G107" i="2"/>
  <c r="H107" i="2" s="1"/>
  <c r="G108" i="2"/>
  <c r="H108" i="2" s="1"/>
  <c r="G109" i="2"/>
  <c r="H109" i="2" s="1"/>
  <c r="G110" i="2"/>
  <c r="H110" i="2" s="1"/>
  <c r="G111" i="2"/>
  <c r="H111" i="2" s="1"/>
  <c r="G113" i="2"/>
  <c r="H113" i="2" s="1"/>
  <c r="G114" i="2"/>
  <c r="H114" i="2" s="1"/>
  <c r="G115" i="2"/>
  <c r="H115" i="2" s="1"/>
  <c r="G116" i="2"/>
  <c r="H116" i="2" s="1"/>
  <c r="G117" i="2"/>
  <c r="H117" i="2" s="1"/>
  <c r="G118" i="2"/>
  <c r="H118" i="2" s="1"/>
  <c r="G119" i="2"/>
  <c r="H119" i="2" s="1"/>
  <c r="G120" i="2"/>
  <c r="H120" i="2" s="1"/>
  <c r="G121" i="2"/>
  <c r="H121" i="2" s="1"/>
  <c r="G125" i="2"/>
  <c r="H125" i="2" s="1"/>
  <c r="G126" i="2"/>
  <c r="H126" i="2" s="1"/>
  <c r="G127" i="2"/>
  <c r="H127" i="2" s="1"/>
  <c r="G128" i="2"/>
  <c r="H128" i="2" s="1"/>
  <c r="G129" i="2"/>
  <c r="H129" i="2" s="1"/>
  <c r="G130" i="2"/>
  <c r="H130" i="2" s="1"/>
  <c r="G131" i="2"/>
  <c r="H131" i="2" s="1"/>
  <c r="G132" i="2"/>
  <c r="H132" i="2" s="1"/>
  <c r="G133" i="2"/>
  <c r="H133" i="2" s="1"/>
  <c r="G134" i="2"/>
  <c r="H134" i="2" s="1"/>
  <c r="G135" i="2"/>
  <c r="H135" i="2" s="1"/>
  <c r="G136" i="2"/>
  <c r="H136" i="2" s="1"/>
  <c r="G137" i="2"/>
  <c r="H137" i="2" s="1"/>
  <c r="G138" i="2"/>
  <c r="H138" i="2" s="1"/>
  <c r="G139" i="2"/>
  <c r="H139" i="2" s="1"/>
  <c r="G140" i="2"/>
  <c r="H140" i="2" s="1"/>
  <c r="G141" i="2"/>
  <c r="H141" i="2" s="1"/>
  <c r="G142" i="2"/>
  <c r="H142" i="2" s="1"/>
  <c r="G146" i="2"/>
  <c r="H146" i="2" s="1"/>
  <c r="G147" i="2"/>
  <c r="H147" i="2" s="1"/>
  <c r="G148" i="2"/>
  <c r="H148" i="2" s="1"/>
  <c r="G149" i="2"/>
  <c r="H149" i="2" s="1"/>
  <c r="G150" i="2"/>
  <c r="H150" i="2" s="1"/>
  <c r="G151" i="2"/>
  <c r="H151" i="2" s="1"/>
  <c r="G152" i="2"/>
  <c r="H152" i="2" s="1"/>
  <c r="G153" i="2"/>
  <c r="H153" i="2" s="1"/>
  <c r="G155" i="2"/>
  <c r="H155" i="2" s="1"/>
  <c r="G156" i="2"/>
  <c r="H156" i="2" s="1"/>
  <c r="G157" i="2"/>
  <c r="H157" i="2" s="1"/>
  <c r="G158" i="2"/>
  <c r="H158" i="2" s="1"/>
  <c r="G159" i="2"/>
  <c r="H159" i="2" s="1"/>
  <c r="G160" i="2"/>
  <c r="H160" i="2" s="1"/>
  <c r="G161" i="2"/>
  <c r="H161" i="2" s="1"/>
  <c r="G162" i="2"/>
  <c r="H162" i="2" s="1"/>
  <c r="G163" i="2"/>
  <c r="H163" i="2" s="1"/>
  <c r="G164" i="2"/>
  <c r="H164" i="2" s="1"/>
  <c r="G165" i="2"/>
  <c r="H165" i="2" s="1"/>
  <c r="G166" i="2"/>
  <c r="H166" i="2" s="1"/>
  <c r="G167" i="2"/>
  <c r="H167" i="2" s="1"/>
  <c r="G168" i="2"/>
  <c r="H168" i="2" s="1"/>
  <c r="G169" i="2"/>
  <c r="H169" i="2" s="1"/>
  <c r="G170" i="2"/>
  <c r="H170" i="2" s="1"/>
  <c r="G171" i="2"/>
  <c r="H171" i="2" s="1"/>
  <c r="G172" i="2"/>
  <c r="H172" i="2" s="1"/>
  <c r="G173" i="2"/>
  <c r="H173" i="2" s="1"/>
  <c r="G174" i="2"/>
  <c r="H174" i="2" s="1"/>
  <c r="G175" i="2"/>
  <c r="H175" i="2" s="1"/>
  <c r="G176" i="2"/>
  <c r="H176" i="2" s="1"/>
  <c r="G177" i="2"/>
  <c r="H177" i="2" s="1"/>
  <c r="G179" i="2"/>
  <c r="H179" i="2" s="1"/>
  <c r="G180" i="2"/>
  <c r="H180" i="2" s="1"/>
  <c r="G181" i="2"/>
  <c r="H181" i="2" s="1"/>
  <c r="G182" i="2"/>
  <c r="H182" i="2" s="1"/>
  <c r="G183" i="2"/>
  <c r="H183" i="2" s="1"/>
  <c r="G184" i="2"/>
  <c r="H184" i="2" s="1"/>
  <c r="G187" i="2"/>
  <c r="H187" i="2" s="1"/>
  <c r="H188" i="2" s="1"/>
  <c r="H6" i="2"/>
  <c r="H122" i="2" l="1"/>
  <c r="H77" i="2"/>
  <c r="H185" i="2"/>
  <c r="H41" i="2"/>
  <c r="H189" i="2" l="1"/>
  <c r="H190" i="2" s="1"/>
  <c r="H191" i="2" s="1"/>
</calcChain>
</file>

<file path=xl/sharedStrings.xml><?xml version="1.0" encoding="utf-8"?>
<sst xmlns="http://schemas.openxmlformats.org/spreadsheetml/2006/main" count="528" uniqueCount="220">
  <si>
    <t>№</t>
  </si>
  <si>
    <t>Наименование на СМР</t>
  </si>
  <si>
    <t>Единична мярка</t>
  </si>
  <si>
    <t>Количество</t>
  </si>
  <si>
    <t>Заплата
BGN, без вкл. ДДС</t>
  </si>
  <si>
    <t>Материал
BGN, без вкл. ДДС</t>
  </si>
  <si>
    <t>Един. цена
лева, без вкл. ДДС</t>
  </si>
  <si>
    <t>Обща стойност
BGN, без ДДС</t>
  </si>
  <si>
    <t>Описание продукти/материали и др.</t>
  </si>
  <si>
    <t>I.</t>
  </si>
  <si>
    <t>Неприложимо</t>
  </si>
  <si>
    <t>БР</t>
  </si>
  <si>
    <t>Доставка, монтаж и последващ демонтаж на информационна табела</t>
  </si>
  <si>
    <t>II.</t>
  </si>
  <si>
    <t>Засипване на изкопи и уплътняване на земни маси на пластове от 10см до достигане на 97% от естествената плътност на почвата</t>
  </si>
  <si>
    <t>Доставка и разстилане на трошен камък 0-63, включително уплътняване на пластове по 20 см с вибрационен валяк</t>
  </si>
  <si>
    <t>Не е необходимо</t>
  </si>
  <si>
    <t>Доставка и полагане на плътно полиетиленово фолио</t>
  </si>
  <si>
    <t>III.</t>
  </si>
  <si>
    <t>Производител, марка, вид, модел:</t>
  </si>
  <si>
    <t>Направа на изкоп с ширина 0.60-1.20м и дълб. до 2м- неукрепен</t>
  </si>
  <si>
    <t>Натоварване и извозване, вкл. разтоварване на излишни земни почви от изкоп, вкл. такса депониране</t>
  </si>
  <si>
    <t>Доставка и полагане на пясък под и около тръбите /Н=0.40м до 0.70м/</t>
  </si>
  <si>
    <t>Доставка и монтаж на опорен блок</t>
  </si>
  <si>
    <t>ПЛОЩАДКОВА КАНАЛИЗАЦИЯ</t>
  </si>
  <si>
    <t>Изпитване канализация</t>
  </si>
  <si>
    <t>Доставка и монтаж стоманен снегозадържащ профил с цветно полиестерно покритие цвят по RAL7039</t>
  </si>
  <si>
    <t>Доставка и монтаж на водосточни тръби непрекъснати от ламарина с полиестерно покритие цвят по RAL7039 с диаметър ф100</t>
  </si>
  <si>
    <t>ДРУГИ</t>
  </si>
  <si>
    <t>Подготвяне и предаване на екзекутивна документация, по всички проектни части, в 3 екземпляра</t>
  </si>
  <si>
    <t xml:space="preserve">Обща стойност, BGN, без включен ДДС: </t>
  </si>
  <si>
    <t>Указания за попълване на документа в частта: Строителство на сградата:</t>
  </si>
  <si>
    <t>Колона 9: 
- Когато Участникът ще използва описаните, като примерни от Възложителя продукти/материали и др., в колона 9 не се попълва нищо за тези позиции (Участникът приема така посочените от Възложителя продукти/материали и др. и ще ги използва за цялостното изпълнение на тези позиции).
- Когато позицията не изисква влагането на продукти/материали и др. в колоната е записано "Неприложимо".  
- В случай, че за цялостното изпълнение на определена позиция Участникът ще използва еквивалентен на посочения от Възложителя продукт/материал и др., Участникът описва подробно продукта/материала и др. в следната последователност: Производител, марка, вид, модел, в зависимост от приложимостта му към позицията. 
- В случай, че за определена позиция Възложителя не е посочил конкретен производител, марка, вид, модел на продукт/материал и др, но в колона 9 е записано „Производител, марка, вид, модел“, Участникът описва в същата последователност предлагания от него продукт за цялостно изпълнение на съответната позиция, с параметри и характеристики покриващи минималните изисквания на Възложителя в настоящата процедура. 
- В случай, че за определена позиция Възложителят не е посочил и няма предпочитания към конкретен производител, марка, вид, модел на продукт/материал и др., в колона 9 е записано "Не е необходимо". Участникът не описва предлагания от него продукт. Това не освобождава Участникът от използването на продукти/материали и др. с параметри и характеристики покриващи минималните изисквания на Възложителя в настоящата процедура.</t>
  </si>
  <si>
    <t>Забележки:</t>
  </si>
  <si>
    <t>СТРОИТЕЛНИ КОНСТРУКЦИИ</t>
  </si>
  <si>
    <t>ДЕМОНТАЖНИ РАБОТИ, ВРЕМЕННО СТРОИТЕЛСТВО</t>
  </si>
  <si>
    <t>Доставка, монтаж и последващ демонтаж на временна строителна ограда</t>
  </si>
  <si>
    <t>м</t>
  </si>
  <si>
    <t>Демонтаж съществуващ метален въздуховод вкл. Натоварване и извозване до склад на възложителя до20км</t>
  </si>
  <si>
    <t>кг</t>
  </si>
  <si>
    <t>Демонтаж на покривен панел вкл. Натоварване, извозване и депониране на отпадъците</t>
  </si>
  <si>
    <t>м2</t>
  </si>
  <si>
    <t>Демонтаж на стоманена конструкция /козирка/ вкл. Натоварване и извозване до склад на възложителя до20км</t>
  </si>
  <si>
    <t>Прорязване на асфалтова настилка с фугорез</t>
  </si>
  <si>
    <t>Къртене на асфалтова настилка с дебелина 10см, включително натоварване, извозване и депониране на стр. отпадъци</t>
  </si>
  <si>
    <t>ЗЕМНИ РАБОТИ</t>
  </si>
  <si>
    <t>Направа  на масов изкоп с багер в земни почвис дълбочина до 50см включително  натоварване, извозване и депониране на излишните земни маси</t>
  </si>
  <si>
    <t>м3</t>
  </si>
  <si>
    <t>Направа  на масов изкоп с багер в земни почвис дълбочина до 50см включително  натоварване, извозване и депониране в рамките на обекта</t>
  </si>
  <si>
    <t>Направа на изкоп с багер в земни почви за единични фундаменти до 1.5м2 и дълбочина до 1.00м, вкл. Натоварване, извозване и депониране на излишните земни маси</t>
  </si>
  <si>
    <t>Направа на изкоп с багер в земни почви за ранбалки с широчина 30см и дълбочина до 0,30м, вкл. Натоварване, извозване и депониране на излишните земни маси</t>
  </si>
  <si>
    <t>Направа на ръчен изкоп в земни почви за оформяне на земното легло, вкл. Натоварване, извозване и депониране на излишните земни маси</t>
  </si>
  <si>
    <t>Уплътняване на земната основа</t>
  </si>
  <si>
    <t>Разриване натоварване, транспорт и разтоварване на земни маси от депо</t>
  </si>
  <si>
    <t>Направа на трошенокаменна настилка фракция - 0-63, вкл. Уплътняване на пластове с дебелина макс.20см</t>
  </si>
  <si>
    <t>КОФРАЖНИ РАБОТИ</t>
  </si>
  <si>
    <t>Направа на кофраж за подложен бетон вкл. декофриране</t>
  </si>
  <si>
    <t>Направа на кофраж за единични фундаменти вкл. декофриране</t>
  </si>
  <si>
    <t>Направа на кофраж за подколонници и рандбалки вкл. декофриране</t>
  </si>
  <si>
    <t>Направа на кофраж за видим бетон на бетонов борд вкл. Скосяване на външните ъгли под 45 градуса</t>
  </si>
  <si>
    <t>АРМИРОВЪЧНИ РАБОТИ</t>
  </si>
  <si>
    <t>Доставка и монтаж на армировка АI и AIII</t>
  </si>
  <si>
    <t>Доставка и монтаж на армировъчна мрежа N8 20/20 см, вкл. Застъпване</t>
  </si>
  <si>
    <t>БЕТОНОВИ РАБОТИ</t>
  </si>
  <si>
    <t xml:space="preserve">Доставка и полагане на бетон клас В 25 (С 20/25) за фундаменти ранбалки </t>
  </si>
  <si>
    <t>Доставка и полагане на бетон клас В 25 (С 20/25) за  бордове видим бетон</t>
  </si>
  <si>
    <t>Доставка и полагане на бетон клас В 30 (С 25/30) за настилки (полипропиленови фибри 400г./м3, стоманени фибри 19кг/м3, повърхностен втвърдител, импрегнатор, шлайфане)</t>
  </si>
  <si>
    <t>Прорязване на бетон вкл.запълване на привидни фуги с полиуретанов фугопълнител</t>
  </si>
  <si>
    <t>МЕТАЛНИ КОНСТРУКЦИИ</t>
  </si>
  <si>
    <t>Доставка и монтаж на анкерни групи</t>
  </si>
  <si>
    <t>Доставка и монтаж на носеща стоманена конструкция, антикорозионно обработена, двукратно (ферми, колони, греди,  столици и др), включително крепежни елементи</t>
  </si>
  <si>
    <t>Боядисване  /доставка и полагане/ на нови метални конструкции, двукратно, с емайллак на  "Оргахим" или еквивалентен, включително почистване на повърхността, опазване на околните повърхности чрез облепване и др.</t>
  </si>
  <si>
    <t>ОБЩО  I. СТРОИТЕЛНИ КОНСТРУКЦИИ:</t>
  </si>
  <si>
    <t>АРХИТЕКТУРА</t>
  </si>
  <si>
    <t>ОБЛИЦОВЪЧНИ РАБОТИ</t>
  </si>
  <si>
    <t xml:space="preserve">Доставка и монтаж на фасадни термопанели с дебелина 5см с минерална вата, скрит монтаж Коеф. на топлопроводимост λ=0.041 W/mK, плътност на изолационния слой 100кг/м3, цвят по RAL9002TFACE S MW производител "Технопанел", или еквивалент  </t>
  </si>
  <si>
    <t>Доставка и монтаж на уплътнителен профил под обшивка било</t>
  </si>
  <si>
    <t>Доставка и монтаж на студено огънат L профил 50/50/3 за седящ улук между нова сграда и съществуващ метален склад</t>
  </si>
  <si>
    <t>Направа /доставка и монтаж/ на предстенна обшивка с обикновен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</si>
  <si>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Боядисване   /доставка и полагане/ двукратно с латексова боя  по стени и тавани , цвят бял, "Леко Интерин" на "Оргахим"АД, вкл. почистване на повърхността, грундиране, опазване на околните повърхности чрез облепване и др. или еквивалентна</t>
  </si>
  <si>
    <t>ДОГРАМИ И СЕКЦИОННИ ВРАТИ</t>
  </si>
  <si>
    <t>Демонтаж на алуминиева или PVC дограма от зид всякакъв вид, включително натоварване и извозване на отпадъците до склад на възложителя в рамките на 10 км, разтоварване в рамките на склада</t>
  </si>
  <si>
    <t>Доставка и монтаж на дограмата с алуминиеви профили с прекъснат термичен мост, с цвят на праховото покритие на профилите RAL 7039. Остъкляване с двоен стъклопакет, с обща дебелина 24мм, с коефициент на топлопреминаване до 1,4 W/(m2k). Стъклопакета от 4мм бяло флоатно стъкло + 4мм мултифункционално стъкло. Окомплектовка с PVC GU EJ T&amp;T обков за отваряемите части.Серия Е45 на производителя ЕТЕМ или еквивалент. По спесификация на дограма П1 200/100</t>
  </si>
  <si>
    <t>Доставка и монтаж на дограмата с алуминиеви профили с прекъснат термичен мост, с цвят на праховото покритие на профилите RAL 7039. Остъкляване с двоен стъклопакет, с обща дебелина 24мм, с коефициент на топлопреминаване до 1,4 W/(m2k). Стъклопакета от 4мм бяло флоатно стъкло + 4мм мултифункционално стъкло. Окомплектовка с PVC GU EJ T&amp;T обков за отваряемите части.Серия Е45 на производителя ЕТЕМ или еквивалент. По спесификация на дограма П2 400/100</t>
  </si>
  <si>
    <t xml:space="preserve">Доставка и монтаж на Метална Пожароустойчива плъзгаща се врата,фирма "Новоферм Балкан" ЕАД ,  модел “SLIDING DOOR REI 120” или еквивалент, с ПУ 120 MIN .  КРИЛО: дебелина 80 мм, дебелина на ламарината 0.9 мм, изолационен пълнеж, поцинкованo , боядисанo в цвят по RAL9002
Рамка: за монтаж върху отвора с горен водач, поцинкованa и боядисанa в цвят по RAL9002.  Автоматично затварящо устройство чрез противотержест контролирана  от  електромагнит (за свързване към централизирана противоппож.  с-ма).
</t>
  </si>
  <si>
    <t>ЗИДАРСКИ РАБОТИ</t>
  </si>
  <si>
    <t>Доставка и изграждане на тухлена зидария с дебелина 25см, с керамични решетъчни  тухли, на вароциментов разтвор</t>
  </si>
  <si>
    <t>МАЗАЧЕСКИ РАБОТИ</t>
  </si>
  <si>
    <t>Направа /доставка и полагане/ на гипсо-варова мазилка по вътрешни стени и тавани, напр."Рьофикс 150" или еквивалентна, включително почистване на основата, грундиране със свързващ мост "Рьофикс 10" или "Рьофикс Neutralisationsanstrich" или еквивалентен</t>
  </si>
  <si>
    <t>ДРУГИ РАБОТИ</t>
  </si>
  <si>
    <t>Монтаж и демонтаж на вътрешно работно скеле</t>
  </si>
  <si>
    <t>ОБЩО  II. АРХИТЕКТУРА:</t>
  </si>
  <si>
    <t>В и К</t>
  </si>
  <si>
    <t>ВОДОПРОВОД ЗА  ПП  НУЖДИ</t>
  </si>
  <si>
    <t>Доставка и полагане в готов изкоп тръба PE-HD Ø75</t>
  </si>
  <si>
    <t>Доставка и полагане в готов изкоп тръба PE-HD Ø63</t>
  </si>
  <si>
    <t>Водопровод в сгради от поцинковани тръби Ø2" студена вода, боядисани по RAL9002</t>
  </si>
  <si>
    <t>Изпитване водопроводи под хидравлично налягане</t>
  </si>
  <si>
    <t>Дезинфекция водопровод</t>
  </si>
  <si>
    <t>Доставка и монтаж пожарна касета (вграден монтаж или на стойка) в комплект със СКØ2", шланг и струйник</t>
  </si>
  <si>
    <t>Доставка и монтаж закладни части по укрепване на окачен водопровод /шпилка, планка/ през 1.0 м</t>
  </si>
  <si>
    <t>к-т</t>
  </si>
  <si>
    <t>Доставка и монтаж тройник Ø75/Ø63/Ø75</t>
  </si>
  <si>
    <t>Доставка и монтаж намалител Ø75/Ø63</t>
  </si>
  <si>
    <t>Доставка и монтаж коляно Ø63-90°</t>
  </si>
  <si>
    <t xml:space="preserve">УСЛОВНО ЧИСТИ ВОДИ - ДЪЖДОВНА КАНАЛИЗАЦИЯ </t>
  </si>
  <si>
    <t>Доставка и монтаж ревизионни отвори за В.Тр. Ø100</t>
  </si>
  <si>
    <t xml:space="preserve">ПЛОЩАДКОВ ВОДОПРОВОД </t>
  </si>
  <si>
    <t>Прорязване на асфалтова настилка</t>
  </si>
  <si>
    <t>Разрушаване на асфалтова настилка, вкл. Натоварване, извозване и депониране на строителни отпадъци</t>
  </si>
  <si>
    <t>Механизиран изкоп в земни почви, вкл. Натоварване, извозване и депониране на излишни земни маси</t>
  </si>
  <si>
    <t>Доставка, насипване и уплътняване на пясък под, около и над тръби</t>
  </si>
  <si>
    <t>Обратен насип с трошен камък 0-63, вкл. Уплътняване на пластове от по 20см</t>
  </si>
  <si>
    <t>Възстановяване на асфалтова настилка- битумен разлив, първи пласт неплътен асфалт 4см, битумен разлив, втори пласт плътен асфалтобетон</t>
  </si>
  <si>
    <t>Изпитване водопровод</t>
  </si>
  <si>
    <t>Промиване и дезинфекция водопроводи</t>
  </si>
  <si>
    <t>Доставка и монтаж единично отклонение ЕО Ø160/Ø75</t>
  </si>
  <si>
    <t>Доставка и монтаж на спирателен кран  - СК ф65 с охр. гарнитура</t>
  </si>
  <si>
    <t>Доставка и монтаж на ПФ Ø75</t>
  </si>
  <si>
    <t>Доставка и монтаж на Св.Фл. Ø65</t>
  </si>
  <si>
    <t>Доставка и монтаж на Упл. Ø65</t>
  </si>
  <si>
    <t>Доставка и полагане в готов изкоп тръба д.PVCØ160 SN8</t>
  </si>
  <si>
    <t>СМР по направа на заустване в същ. дъждоприемен отток</t>
  </si>
  <si>
    <t>ОБЩО  III. В и К:</t>
  </si>
  <si>
    <t>IV.</t>
  </si>
  <si>
    <t>ЕЛЕКТРО</t>
  </si>
  <si>
    <t xml:space="preserve">СГРАДНИ ЕЛ МРЕЖИ </t>
  </si>
  <si>
    <t>Доставка и монтаж на осветително тяло аварийно с LED 1х8W, IP44</t>
  </si>
  <si>
    <t>Доставка и монтаж на осветително тяло с LED 1x130W, IP65</t>
  </si>
  <si>
    <t>Доставка и монтаж на осветително тяло с LED 1x100W, IP54</t>
  </si>
  <si>
    <t>Доставка и монтаж на ключ девиаторен открит монтаж</t>
  </si>
  <si>
    <t>Доставка и монтаж на Конзоли открит монтаж</t>
  </si>
  <si>
    <t>Доставка и монтаж на Разклонителни кутии открит монтаж кръгли</t>
  </si>
  <si>
    <t>Доставка и монтаж на Табла Открит монтаж</t>
  </si>
  <si>
    <t>Доставка и монтаж на Кабел NYM 3x1,5mm</t>
  </si>
  <si>
    <t>Доставка и монтаж на Кабел NYM 3x2,5mm</t>
  </si>
  <si>
    <t>Доставка и монтаж на Кабел NYM 5x10mm</t>
  </si>
  <si>
    <t>Доставка и монтаж на PVC гофриран шлаух  Ø16mm.</t>
  </si>
  <si>
    <t>Доставка и монтаж на PVC гофриран шлаух  Ø23mm.</t>
  </si>
  <si>
    <t>Доставка и монтаж на PVC тръба  Ø19mm.</t>
  </si>
  <si>
    <t>Доставка и монтаж на ALMgSi 0,5 - проводник, полутвърд</t>
  </si>
  <si>
    <t>Доставка и монтаж на заземителни колове Fe 63/63/6mm</t>
  </si>
  <si>
    <t>Доставка и монтаж на Шина поцинкована 40/4mm</t>
  </si>
  <si>
    <t>Доставка и монтаж на контролна клема</t>
  </si>
  <si>
    <t>Доставка и монтаж на Кабелна скара перфорирана 100/5, вкл. крепежни елементи</t>
  </si>
  <si>
    <t>ПОЖАРОИЗВЕСТИТЕЛНА ИНСТАЛАЦИЯ</t>
  </si>
  <si>
    <t>ИНСТАЛАЦИОННИ  РАБОТИ</t>
  </si>
  <si>
    <t>Също,но кабел NYM 3x2,5 mm2</t>
  </si>
  <si>
    <t>Също,но кабел NYM 2x1,5 mm2</t>
  </si>
  <si>
    <t>Също,но кабел NYM 4x1,5 mm2</t>
  </si>
  <si>
    <t>Изтегляне проводници  в гофриран шлаух</t>
  </si>
  <si>
    <t xml:space="preserve">Доставка Ø16PVC ГОФРИРАНА ТРЪБА Неразп.горене,320N/5см </t>
  </si>
  <si>
    <t>Полагане на гофриран шлаух по таван и директно</t>
  </si>
  <si>
    <t>МОНТАЖНИ  РАБОТИ</t>
  </si>
  <si>
    <t>Монтаж токозахранваща и контролно-сигнална секция за пожароизвестителна уредба</t>
  </si>
  <si>
    <t>Монтаж на съставна секция за 2 известителни канала към пожароизвестителна централа с измерване и изравняване на параметрите на пожароизвестителната линия към нея</t>
  </si>
  <si>
    <t>Монтаж на главен пожароизвестителен блок към пожароизвестителна уредба с измерване и изравняване на параметрите</t>
  </si>
  <si>
    <t>Монтаж на блок преобразователен линеен от системата на пожароизвестителна линия</t>
  </si>
  <si>
    <t>Монтаж на автоматичен пожароизвестител,преобразуващ неелектрични величини (сила,топлина,светлина и други) в електрически</t>
  </si>
  <si>
    <t>Доставка и монтаж на ръчен бутонен пожароизвестител</t>
  </si>
  <si>
    <t>Монтаж на стенно командно табло за пожарна автоматика с релейно-контакторна и полупроводникова апаратура</t>
  </si>
  <si>
    <t>Монтаж на сигнално табло</t>
  </si>
  <si>
    <t>Доставка и монтаж на вторичен светлинен индикатор</t>
  </si>
  <si>
    <t>Прозвъняване и подсъединяване на жила</t>
  </si>
  <si>
    <t>Монтаж на съпротивление (диоди)</t>
  </si>
  <si>
    <t>Доставка на диоди КД 1113</t>
  </si>
  <si>
    <t>Привеждане в работно състояние на токозахранваща и контролно-сигнална секция за пожароизвестителна уредба</t>
  </si>
  <si>
    <t>Привеждане в работно състояние на съставна секция за 4 известителни канала към пожароизвестителна централа с измерване и изравняване на параметрите на пожароизвестителната линия към нея</t>
  </si>
  <si>
    <t>Привеждане в работно състояние на главен пожароизвестителен блок към пожароизвестителна уредба с измерване и изравняване на параметрите</t>
  </si>
  <si>
    <t>Привеждане в работно състояние на автоматичен пожароизвестител, преобразуващ неелектрични величини (дим, топлина,светлина) в електрически</t>
  </si>
  <si>
    <t>Привеждане в работно състояние на ръчен бутонен пожароизвестител</t>
  </si>
  <si>
    <t>Привеждане в работно състояние на стенно табло за пожарна автоматика с релейно-контакторна и полупроводникова апаратура</t>
  </si>
  <si>
    <t>Привеждане в работно състояние на сигнално табло</t>
  </si>
  <si>
    <t>Привеждане в работно състояние на вторичен светлинен индикатор</t>
  </si>
  <si>
    <t>Комплексно изпитване за съвместна работа между уредба за дистанционно сигнализиране и управление  и табло автоматика</t>
  </si>
  <si>
    <t>Монтаж и формуване на акумулаторна батерия</t>
  </si>
  <si>
    <t>MAШИНИ И СЪОРЪЖЕНИЯ</t>
  </si>
  <si>
    <t>Доставка на пожароизвестителна централа FS5100 комплект с акумулаторна батерия</t>
  </si>
  <si>
    <t>Доставка на ръчен бутонен известител</t>
  </si>
  <si>
    <t xml:space="preserve">Доставка на вторичен светлинен индикатор </t>
  </si>
  <si>
    <t>Доставка на комплект светлинен и звуков сигнализатор</t>
  </si>
  <si>
    <t xml:space="preserve">Доставка на дайлър </t>
  </si>
  <si>
    <t>ОБЩО  IV. ЕЛЕЛКТРО:</t>
  </si>
  <si>
    <t>V.</t>
  </si>
  <si>
    <t>ОБЩО  V. ДРУГИ</t>
  </si>
  <si>
    <t>Доставка и монтаж на ламаринена обшивка около вентилационна тръба с цветно полиестерно покритие цвят по RAL7039 по детайл</t>
  </si>
  <si>
    <t xml:space="preserve">Доставка и монтаж на покривен термопанел с дебелина 6см с минерална вата, скрит монтаж Коеф. на топлопроводимост λ=0.041 W/mK, плътност на изолационния слой 100кг/м3, цвят по RAL9002, TTOP MW производител "Технопанел", или еквивалент </t>
  </si>
  <si>
    <t>Възстановяване на асфалтова настилка - битумен разлив, първи пласт неплътен асфалт 4см, битумен разлив, втори пласт плътен асфалтобетон</t>
  </si>
  <si>
    <t>Mонтаж на пожароизвестителна централа FS5100 комплект с акумулаторна батерия</t>
  </si>
  <si>
    <r>
      <t>Доставка на проводник JY(ST)Y 2x0,8 mm</t>
    </r>
    <r>
      <rPr>
        <vertAlign val="superscript"/>
        <sz val="10"/>
        <color indexed="8"/>
        <rFont val="Arial"/>
        <family val="2"/>
        <charset val="204"/>
      </rPr>
      <t>2</t>
    </r>
  </si>
  <si>
    <r>
      <t>Направа суха разделка на кабел до 6 mm</t>
    </r>
    <r>
      <rPr>
        <vertAlign val="superscript"/>
        <sz val="10"/>
        <rFont val="Arial"/>
        <family val="2"/>
        <charset val="204"/>
      </rPr>
      <t>2</t>
    </r>
  </si>
  <si>
    <r>
      <t>Свързване на проводник със съоръжение до 2,5 mm</t>
    </r>
    <r>
      <rPr>
        <vertAlign val="superscript"/>
        <sz val="10"/>
        <rFont val="Arial"/>
        <family val="2"/>
        <charset val="204"/>
      </rPr>
      <t>2</t>
    </r>
  </si>
  <si>
    <r>
      <t xml:space="preserve">Доставка на </t>
    </r>
    <r>
      <rPr>
        <sz val="10"/>
        <color indexed="8"/>
        <rFont val="Arial"/>
        <family val="2"/>
        <charset val="204"/>
      </rPr>
      <t xml:space="preserve">Комбиниран /Оптично-Димен/ термичен пожароизвестител </t>
    </r>
  </si>
  <si>
    <r>
      <rPr>
        <sz val="9"/>
        <rFont val="Arial"/>
        <family val="2"/>
        <charset val="204"/>
      </rPr>
      <t>Колона 5:</t>
    </r>
    <r>
      <rPr>
        <b/>
        <sz val="9"/>
        <rFont val="Arial"/>
        <family val="2"/>
        <charset val="204"/>
      </rPr>
      <t xml:space="preserve"> </t>
    </r>
    <r>
      <rPr>
        <sz val="9"/>
        <rFont val="Arial"/>
        <family val="2"/>
        <charset val="204"/>
      </rPr>
      <t xml:space="preserve">Вписва се стойността на всички разходи за труд (вкл.пътни, командировъчни, допълнителни разходи и др.) за изпълнението на единично количество от съответната дейност. </t>
    </r>
  </si>
  <si>
    <r>
      <rPr>
        <sz val="9"/>
        <rFont val="Arial"/>
        <family val="2"/>
        <charset val="204"/>
      </rPr>
      <t>Колона 6:</t>
    </r>
    <r>
      <rPr>
        <b/>
        <sz val="9"/>
        <rFont val="Arial"/>
        <family val="2"/>
        <charset val="204"/>
      </rPr>
      <t xml:space="preserve"> </t>
    </r>
    <r>
      <rPr>
        <sz val="9"/>
        <rFont val="Arial"/>
        <family val="2"/>
        <charset val="204"/>
      </rPr>
      <t>Вписва се стойността на всички разходи за материали (вкл.доставно-складови разходи, механизация, допълнителни разходи и др.) необходими за изпълнението на единично количество от съответната дейност.</t>
    </r>
  </si>
  <si>
    <r>
      <rPr>
        <sz val="9"/>
        <rFont val="Arial"/>
        <family val="2"/>
        <charset val="204"/>
      </rPr>
      <t>Колона 7:</t>
    </r>
    <r>
      <rPr>
        <b/>
        <sz val="9"/>
        <rFont val="Arial"/>
        <family val="2"/>
        <charset val="204"/>
      </rPr>
      <t xml:space="preserve"> </t>
    </r>
    <r>
      <rPr>
        <sz val="9"/>
        <rFont val="Arial"/>
        <family val="2"/>
        <charset val="204"/>
      </rPr>
      <t>Формира се от сбора на колона 5 и колона 6 и представлява</t>
    </r>
    <r>
      <rPr>
        <b/>
        <sz val="9"/>
        <rFont val="Arial"/>
        <family val="2"/>
        <charset val="204"/>
      </rPr>
      <t xml:space="preserve"> </t>
    </r>
    <r>
      <rPr>
        <sz val="9"/>
        <rFont val="Arial"/>
        <family val="2"/>
        <charset val="204"/>
      </rPr>
      <t xml:space="preserve">единичната стойност за изпълнение на единично количество от съответната дейност (формулата е заложена в клетката). Стойността трябва да съдържа всички разходи за цялостно изпълнение на позицията, дори и да не са описани конкретни дейности /и ако същите не са отделени в отделна позиция от количествената сметка/. </t>
    </r>
    <r>
      <rPr>
        <i/>
        <u/>
        <sz val="9"/>
        <rFont val="Arial"/>
        <family val="2"/>
        <charset val="204"/>
      </rPr>
      <t>Пример:</t>
    </r>
    <r>
      <rPr>
        <sz val="9"/>
        <rFont val="Arial"/>
        <family val="2"/>
        <charset val="204"/>
      </rPr>
      <t xml:space="preserve"> "Полагане на мазилка" - освен трудът и материалите за направа на мазилката следва да се включат и всички дейности и материали предхождащи мазилката - почистване на основата, обезпрашаване, грундиране и др. </t>
    </r>
  </si>
  <si>
    <r>
      <rPr>
        <sz val="9"/>
        <rFont val="Arial"/>
        <family val="2"/>
        <charset val="204"/>
      </rPr>
      <t>Колона 8</t>
    </r>
    <r>
      <rPr>
        <b/>
        <sz val="9"/>
        <rFont val="Arial"/>
        <family val="2"/>
        <charset val="204"/>
      </rPr>
      <t xml:space="preserve">: </t>
    </r>
    <r>
      <rPr>
        <sz val="9"/>
        <rFont val="Arial"/>
        <family val="2"/>
        <charset val="204"/>
      </rPr>
      <t>Формира общата стойност за изпълнение на прогнозираното количество дейност/ услуга/ доставка (формулата е заложена в клетката).</t>
    </r>
  </si>
  <si>
    <t>2. Участникът може да предостави всякаква допълнителна графична, текстова и др. документация в подкрепа на техническата си оферта.</t>
  </si>
  <si>
    <t>1.  При разминаване между единичните цени, предложени от участника и общата стойност, се взема предвид единичната цена.</t>
  </si>
  <si>
    <t>Допълнителни разходи за непредвидени дейности в размер на 5% от общата стойност на строителството на сградата</t>
  </si>
  <si>
    <t>ОБЩА СТОЙНОСТ СТРОИТЕЛСТВО НА СГРАДАТА</t>
  </si>
  <si>
    <t>Позиция 156 /допълнителни разходи за непредвидени дейности в размер на 5% от общата стойност на строителството на сградата/ не подлежи на корекция и попълване. Формулата е заложена в клетката</t>
  </si>
  <si>
    <t xml:space="preserve">Дата.................                                         </t>
  </si>
  <si>
    <t>Участник:…………………</t>
  </si>
  <si>
    <t xml:space="preserve">       /подпис/</t>
  </si>
  <si>
    <t>3. За посочените в настоящето Ценово предложение, както и в  Техническа спецификация и изисквания и в одобрения инвестиционен проект: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t>
  </si>
  <si>
    <t>ЦЕНОВО ПРЕДЛОЖЕНИЕ от участник ………………….......…………………………..…….. , към обществена поръчка за възлагане чрез събиране на оферти с обява № 173-ЕР-20-CE-С-З, с предмет: „Изграждане на нова сграда за складови дейности в УПИ XXIII – производствена дейност с идентификатор по КККР 56784.536.129 за нуждите на отдел НМ на територията на Централа 2 гр. Пловдив"</t>
  </si>
  <si>
    <t>Доставка и монтаж на Секционна индустриална врата 300/400 от стоманени панели. Секции от двустенни, хоризонтални стоманени сандвич-профили , пълни с  пенополиеретанова изолационна пяна, горещо поцинковани и грундирани от двете страни Общата дебелина на  секциите 40 мм. 
Необходими странични разстояния на водещата шина 130 и 250 мм.
Цветове: отвън RAL  7039 , отвътре RAL9002. Гумено уплътнение на най-долната и горна част на профила, и на страничните водачи. Сертифицирани по DIN  EN13241-1 , със защита от скъсване на  въжета.
      -Топлоизолация 0,52W/m²K на панел; Коефициента на шумопоглъщане Rw=25dB. 
      -Устойчивост на вятър  клас 3 - 0,5kN/m².
      -Водопроницаемост клас 2;  
     -  Въздухопроницаемост клас 2
Плътна без прозорци. Хоризонтално завиване на 450мм над отвора.
Вградена пешеходна врата с 110мм праг. Отваряне/затв. с мотор: „Slipondrive” T75 Impulse  с командно табло 360V,аварийно отваряне с верига. Със сензор  в гуменото уплътнение на най долния панел за обезопасяване при затваряне + допълнителна светлинна бариера за безопасност. Отваряне/затваряне  с дистанционно управление (2бр), производител и модел - фирма "Новоферм Балкан" ЕАД;  модел  "Thermo 40“ или еквивалент</t>
  </si>
  <si>
    <r>
      <t xml:space="preserve">Доставка и монтаж на ламаринена обшивка било с широчина на разгъвката до 610мм, по детайл, с цветно полиестерно покритие цвят по RAL7039 </t>
    </r>
    <r>
      <rPr>
        <b/>
        <sz val="10"/>
        <rFont val="Arial"/>
        <family val="2"/>
        <charset val="204"/>
      </rPr>
      <t>(Разгъвка=0.32 м.)</t>
    </r>
  </si>
  <si>
    <r>
      <t xml:space="preserve">Доставка и монтаж на ламаринена обшивка между покривен панел и съществуващ калкан с разгъвка до 700мм, по детайл, с цветно полиестерно покритие цвят по RAL7039 </t>
    </r>
    <r>
      <rPr>
        <b/>
        <sz val="10"/>
        <rFont val="Arial"/>
        <family val="2"/>
        <charset val="204"/>
      </rPr>
      <t>(Разгъвка=0.35 м.)</t>
    </r>
  </si>
  <si>
    <r>
      <t xml:space="preserve">Доставка и монтаж на ламаринена обшивка за външен ъгъл с разгъвка до 380мм с цветно полиестерно покритие цвят по RAL7039 </t>
    </r>
    <r>
      <rPr>
        <b/>
        <sz val="10"/>
        <rFont val="Arial"/>
        <family val="2"/>
        <charset val="204"/>
      </rPr>
      <t>(Разгъвка=0.30 м.)</t>
    </r>
  </si>
  <si>
    <r>
      <t xml:space="preserve">Доставка и монтаж на ламаринена обшивка между стенен панел и съществуваща стоманобетонова сграда с разгъвка до 380мм, по детайл с цветно полиестерно покритие цвят по RAL7039 </t>
    </r>
    <r>
      <rPr>
        <b/>
        <sz val="10"/>
        <rFont val="Arial"/>
        <family val="2"/>
        <charset val="204"/>
      </rPr>
      <t>(Разгъвка=0.35 м.)</t>
    </r>
  </si>
  <si>
    <r>
      <t xml:space="preserve">Доставка и монтаж на система висящ улук по детайл с цветно полиестерно покритие цвят по RAL7039 </t>
    </r>
    <r>
      <rPr>
        <b/>
        <sz val="10"/>
        <rFont val="Arial"/>
        <family val="2"/>
        <charset val="204"/>
      </rPr>
      <t>(Разгъвка=0.70 м.)</t>
    </r>
  </si>
  <si>
    <r>
      <t xml:space="preserve">Доставка и монтаж на седящ улук с разгъвка до 800мм с цветно полиестерно покритие цвят по RAL7039 </t>
    </r>
    <r>
      <rPr>
        <b/>
        <sz val="10"/>
        <rFont val="Arial"/>
        <family val="2"/>
        <charset val="204"/>
      </rPr>
      <t>(Разгъвка=0.50 м.)</t>
    </r>
  </si>
  <si>
    <r>
      <t xml:space="preserve">Доставка и монтаж на ламаринена обшивка между стенен панел и седящ улук с разгъвка до 750мм с цветно полиестерно покритие цвят по RAL7039 </t>
    </r>
    <r>
      <rPr>
        <b/>
        <sz val="10"/>
        <rFont val="Arial"/>
        <family val="2"/>
        <charset val="204"/>
      </rPr>
      <t>(Разгъвка=0.50 м.)</t>
    </r>
  </si>
  <si>
    <r>
      <t xml:space="preserve">Доставка и монтаж на ламаринена обшивка между стенен панел и стоманобетонов борд с разгъвка до 220мм по детайл с цветно полиестерно покритие цвят по RAL7039 </t>
    </r>
    <r>
      <rPr>
        <b/>
        <sz val="10"/>
        <rFont val="Arial"/>
        <family val="2"/>
        <charset val="204"/>
      </rPr>
      <t>(Разгъвка=0.20 м.)</t>
    </r>
  </si>
  <si>
    <r>
      <t xml:space="preserve">Доставка и монтаж на подпрозоречен перваз с цветно полиестерно покритие цвят по RAL7039 по детайл </t>
    </r>
    <r>
      <rPr>
        <b/>
        <sz val="10"/>
        <rFont val="Arial"/>
        <family val="2"/>
        <charset val="204"/>
      </rPr>
      <t>(Разгъвка=0.10 м.)</t>
    </r>
  </si>
  <si>
    <r>
      <t xml:space="preserve">Доставка и монтаж на надпрозоречен водобран с цветно полиестерно покритие цвят по RAL7039 по детайл </t>
    </r>
    <r>
      <rPr>
        <b/>
        <sz val="10"/>
        <rFont val="Arial"/>
        <family val="2"/>
        <charset val="204"/>
      </rPr>
      <t>(Разгъвка=0.10 м. + 0.14 м.)</t>
    </r>
  </si>
  <si>
    <r>
      <t xml:space="preserve">Доставка и монтаж на странични водобрани на прозорци с цветно полиестерно покритие цвят по RAL7039 по детайл </t>
    </r>
    <r>
      <rPr>
        <b/>
        <sz val="10"/>
        <rFont val="Arial"/>
        <family val="2"/>
        <charset val="204"/>
      </rPr>
      <t>(Разгъвка=0.13 м. )</t>
    </r>
  </si>
  <si>
    <r>
      <t xml:space="preserve">Доставка и монтаж на ламаринена обшивка по бордове при връзка между стенни и покривни панели включваща обшивка фронтон и z профил и пола от ламарина с цветно полиестерно покритие цвят по RAL7039 </t>
    </r>
    <r>
      <rPr>
        <b/>
        <sz val="10"/>
        <rFont val="Arial"/>
        <family val="2"/>
        <charset val="204"/>
      </rPr>
      <t>(Разгъвка=0.36 м. + 0.26 м)</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</si>
</sst>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color theme="1"/>
      <name val="Arial"/>
      <family val="2"/>
      <charset val="204"/>
    </font>
    <font>
      <sz val="10"/>
      <name val="Helv"/>
      <charset val="204"/>
    </font>
    <font>
      <sz val="10"/>
      <name val="Arial"/>
      <family val="2"/>
      <charset val="204"/>
    </font>
    <font>
      <sz val="10"/>
      <name val="Helv"/>
      <family val="2"/>
    </font>
    <font>
      <b/>
      <sz val="9"/>
      <name val="Arial"/>
      <family val="2"/>
      <charset val="204"/>
    </font>
    <font>
      <b/>
      <sz val="10"/>
      <name val="Arial"/>
      <family val="2"/>
      <charset val="204"/>
    </font>
    <font>
      <b/>
      <sz val="8"/>
      <name val="Arial"/>
      <family val="2"/>
      <charset val="204"/>
    </font>
    <font>
      <i/>
      <sz val="10"/>
      <name val="Arial"/>
      <family val="2"/>
      <charset val="204"/>
    </font>
    <font>
      <b/>
      <i/>
      <sz val="10"/>
      <name val="Arial"/>
      <family val="2"/>
      <charset val="204"/>
    </font>
    <font>
      <sz val="10"/>
      <color indexed="8"/>
      <name val="Arial"/>
      <family val="2"/>
      <charset val="204"/>
    </font>
    <font>
      <vertAlign val="superscript"/>
      <sz val="10"/>
      <color indexed="8"/>
      <name val="Arial"/>
      <family val="2"/>
      <charset val="204"/>
    </font>
    <font>
      <vertAlign val="superscript"/>
      <sz val="10"/>
      <name val="Arial"/>
      <family val="2"/>
      <charset val="204"/>
    </font>
    <font>
      <sz val="9"/>
      <name val="Arial"/>
      <family val="2"/>
      <charset val="204"/>
    </font>
    <font>
      <i/>
      <u/>
      <sz val="9"/>
      <name val="Arial"/>
      <family val="2"/>
      <charset val="204"/>
    </font>
    <font>
      <b/>
      <u/>
      <sz val="9"/>
      <name val="Arial"/>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bottom/>
      <diagonal/>
    </border>
    <border>
      <left style="thin">
        <color indexed="64"/>
      </left>
      <right style="thin">
        <color indexed="64"/>
      </right>
      <top/>
      <bottom/>
      <diagonal/>
    </border>
    <border>
      <left style="thin">
        <color indexed="63"/>
      </left>
      <right style="thin">
        <color indexed="63"/>
      </right>
      <top style="thin">
        <color indexed="63"/>
      </top>
      <bottom/>
      <diagonal/>
    </border>
    <border>
      <left style="thin">
        <color indexed="63"/>
      </left>
      <right style="thin">
        <color indexed="63"/>
      </right>
      <top/>
      <bottom style="thin">
        <color indexed="63"/>
      </bottom>
      <diagonal/>
    </border>
    <border>
      <left/>
      <right/>
      <top style="thin">
        <color indexed="64"/>
      </top>
      <bottom style="thin">
        <color indexed="64"/>
      </bottom>
      <diagonal/>
    </border>
    <border>
      <left/>
      <right style="thin">
        <color indexed="64"/>
      </right>
      <top/>
      <bottom style="thin">
        <color indexed="64"/>
      </bottom>
      <diagonal/>
    </border>
  </borders>
  <cellStyleXfs count="7">
    <xf numFmtId="0" fontId="0" fillId="0" borderId="0"/>
    <xf numFmtId="0" fontId="2" fillId="0" borderId="0"/>
    <xf numFmtId="0" fontId="3" fillId="0" borderId="0"/>
    <xf numFmtId="0" fontId="4" fillId="0" borderId="0"/>
    <xf numFmtId="0" fontId="2" fillId="0" borderId="0"/>
    <xf numFmtId="0" fontId="3" fillId="0" borderId="0"/>
    <xf numFmtId="0" fontId="3" fillId="0" borderId="0"/>
  </cellStyleXfs>
  <cellXfs count="111">
    <xf numFmtId="0" fontId="0" fillId="0" borderId="0" xfId="0"/>
    <xf numFmtId="0" fontId="3" fillId="0" borderId="0" xfId="0" applyFont="1" applyFill="1" applyProtection="1"/>
    <xf numFmtId="1" fontId="6" fillId="0" borderId="2" xfId="0" quotePrefix="1"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2" fontId="6" fillId="0" borderId="2" xfId="0"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right" vertical="center" wrapText="1"/>
    </xf>
    <xf numFmtId="0" fontId="6"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6" fillId="0" borderId="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left" vertical="center"/>
    </xf>
    <xf numFmtId="0" fontId="6" fillId="0" borderId="2" xfId="0" applyNumberFormat="1" applyFont="1" applyFill="1" applyBorder="1" applyAlignment="1" applyProtection="1">
      <alignment horizontal="center" vertical="center" wrapText="1"/>
    </xf>
    <xf numFmtId="4" fontId="3" fillId="0" borderId="4" xfId="0" applyNumberFormat="1" applyFont="1" applyFill="1" applyBorder="1" applyProtection="1"/>
    <xf numFmtId="4" fontId="3" fillId="0" borderId="4" xfId="0" applyNumberFormat="1" applyFont="1" applyFill="1" applyBorder="1" applyAlignment="1" applyProtection="1">
      <alignment horizontal="right" vertical="center"/>
    </xf>
    <xf numFmtId="0" fontId="3" fillId="0" borderId="4" xfId="0"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2" fontId="3" fillId="0" borderId="2" xfId="0" applyNumberFormat="1" applyFont="1" applyFill="1" applyBorder="1" applyAlignment="1" applyProtection="1">
      <alignment horizontal="center" vertical="center" wrapText="1"/>
    </xf>
    <xf numFmtId="4" fontId="3" fillId="0" borderId="4" xfId="0" applyNumberFormat="1" applyFont="1" applyFill="1" applyBorder="1" applyAlignment="1" applyProtection="1">
      <alignment vertical="center"/>
      <protection locked="0"/>
    </xf>
    <xf numFmtId="4" fontId="3" fillId="0" borderId="4" xfId="0" applyNumberFormat="1" applyFont="1" applyBorder="1" applyAlignment="1" applyProtection="1">
      <alignment vertical="center"/>
    </xf>
    <xf numFmtId="0" fontId="3"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xf>
    <xf numFmtId="0" fontId="3" fillId="0" borderId="6" xfId="0" applyNumberFormat="1" applyFont="1" applyFill="1" applyBorder="1" applyAlignment="1" applyProtection="1">
      <alignment horizontal="center" vertical="center"/>
    </xf>
    <xf numFmtId="2" fontId="6" fillId="0" borderId="2" xfId="0" applyNumberFormat="1" applyFont="1" applyFill="1" applyBorder="1" applyAlignment="1" applyProtection="1">
      <alignment horizontal="center" vertical="center"/>
    </xf>
    <xf numFmtId="4" fontId="6" fillId="0" borderId="4" xfId="0" applyNumberFormat="1" applyFont="1" applyBorder="1" applyAlignment="1" applyProtection="1">
      <alignment vertical="center"/>
    </xf>
    <xf numFmtId="4" fontId="8" fillId="0" borderId="4" xfId="0" applyNumberFormat="1" applyFont="1" applyFill="1" applyBorder="1" applyAlignment="1" applyProtection="1">
      <alignment vertical="center"/>
      <protection locked="0"/>
    </xf>
    <xf numFmtId="0" fontId="8" fillId="0" borderId="0" xfId="0" applyFont="1" applyFill="1" applyProtection="1"/>
    <xf numFmtId="0" fontId="9" fillId="0" borderId="0" xfId="0" applyFont="1" applyFill="1" applyProtection="1"/>
    <xf numFmtId="4" fontId="3" fillId="0" borderId="2" xfId="0" applyNumberFormat="1" applyFont="1" applyFill="1" applyBorder="1" applyAlignment="1" applyProtection="1">
      <alignment horizontal="center" vertical="center"/>
    </xf>
    <xf numFmtId="4" fontId="3" fillId="0" borderId="4" xfId="0" applyNumberFormat="1" applyFont="1" applyFill="1" applyBorder="1" applyAlignment="1" applyProtection="1">
      <alignment vertical="center"/>
    </xf>
    <xf numFmtId="4" fontId="6" fillId="0" borderId="4" xfId="0" applyNumberFormat="1" applyFont="1" applyFill="1" applyBorder="1" applyAlignment="1" applyProtection="1">
      <alignment vertical="center"/>
    </xf>
    <xf numFmtId="0" fontId="6" fillId="0" borderId="2" xfId="0" applyNumberFormat="1" applyFont="1" applyFill="1" applyBorder="1" applyAlignment="1" applyProtection="1">
      <alignment horizontal="right" vertical="top"/>
    </xf>
    <xf numFmtId="0" fontId="3" fillId="0" borderId="2" xfId="0" applyNumberFormat="1" applyFont="1" applyFill="1" applyBorder="1" applyAlignment="1" applyProtection="1">
      <alignment horizontal="right" vertical="center"/>
    </xf>
    <xf numFmtId="4" fontId="3" fillId="0" borderId="2" xfId="0" applyNumberFormat="1" applyFont="1" applyFill="1" applyBorder="1" applyAlignment="1" applyProtection="1">
      <alignment horizontal="right" vertical="center"/>
    </xf>
    <xf numFmtId="0" fontId="6" fillId="0" borderId="2" xfId="0" applyFont="1" applyFill="1" applyBorder="1" applyAlignment="1" applyProtection="1">
      <alignment horizontal="left" vertical="center" wrapText="1"/>
    </xf>
    <xf numFmtId="4" fontId="6" fillId="0" borderId="2" xfId="0" applyNumberFormat="1" applyFont="1" applyFill="1" applyBorder="1" applyAlignment="1" applyProtection="1">
      <alignment vertical="center"/>
    </xf>
    <xf numFmtId="4" fontId="6" fillId="0" borderId="4" xfId="0" applyNumberFormat="1" applyFont="1" applyFill="1" applyBorder="1" applyAlignment="1" applyProtection="1">
      <alignment horizontal="right" vertical="center" wrapText="1"/>
    </xf>
    <xf numFmtId="0" fontId="3" fillId="0" borderId="2" xfId="0" applyFont="1" applyFill="1" applyBorder="1" applyAlignment="1" applyProtection="1">
      <alignment horizontal="center" vertical="center"/>
    </xf>
    <xf numFmtId="4" fontId="3" fillId="0" borderId="0" xfId="0" applyNumberFormat="1" applyFont="1" applyFill="1" applyAlignment="1" applyProtection="1">
      <alignment vertical="center"/>
    </xf>
    <xf numFmtId="4" fontId="3" fillId="0" borderId="0" xfId="0" applyNumberFormat="1" applyFont="1" applyFill="1" applyProtection="1"/>
    <xf numFmtId="4" fontId="3" fillId="0" borderId="0" xfId="0" applyNumberFormat="1" applyFont="1" applyFill="1" applyAlignment="1" applyProtection="1">
      <alignment horizontal="right" vertical="center"/>
    </xf>
    <xf numFmtId="0" fontId="13" fillId="0" borderId="0" xfId="0" applyFont="1" applyFill="1" applyAlignment="1" applyProtection="1">
      <alignment horizontal="center" vertical="center"/>
    </xf>
    <xf numFmtId="0" fontId="13" fillId="0" borderId="0" xfId="0" applyFont="1" applyFill="1" applyAlignment="1" applyProtection="1">
      <alignment vertical="center"/>
    </xf>
    <xf numFmtId="0" fontId="15" fillId="0" borderId="0" xfId="0" applyFont="1" applyFill="1" applyAlignment="1" applyProtection="1">
      <alignment vertical="center"/>
    </xf>
    <xf numFmtId="4" fontId="13" fillId="0" borderId="0" xfId="0" applyNumberFormat="1" applyFont="1" applyFill="1" applyAlignment="1" applyProtection="1">
      <alignment vertical="center"/>
    </xf>
    <xf numFmtId="0" fontId="13" fillId="0" borderId="0" xfId="0" applyFont="1" applyFill="1" applyAlignment="1" applyProtection="1">
      <alignment vertical="center" wrapText="1"/>
    </xf>
    <xf numFmtId="0" fontId="3" fillId="0" borderId="4" xfId="0" applyFont="1" applyFill="1" applyBorder="1" applyAlignment="1" applyProtection="1">
      <alignment horizontal="center" vertical="center"/>
    </xf>
    <xf numFmtId="0" fontId="3" fillId="0" borderId="2" xfId="4" applyFont="1" applyFill="1" applyBorder="1" applyAlignment="1" applyProtection="1">
      <alignment horizontal="justify" vertical="top" wrapText="1"/>
    </xf>
    <xf numFmtId="0" fontId="6" fillId="0" borderId="10" xfId="1" applyFont="1" applyFill="1" applyBorder="1" applyAlignment="1" applyProtection="1">
      <alignment horizontal="center" vertical="top" wrapText="1"/>
    </xf>
    <xf numFmtId="0" fontId="6" fillId="0" borderId="10" xfId="1" applyFont="1" applyFill="1" applyBorder="1" applyAlignment="1" applyProtection="1">
      <alignment horizontal="left" vertical="top" wrapText="1"/>
    </xf>
    <xf numFmtId="2" fontId="6" fillId="0" borderId="10" xfId="1" applyNumberFormat="1" applyFont="1" applyFill="1" applyBorder="1" applyAlignment="1" applyProtection="1">
      <alignment horizontal="center" vertical="center" wrapText="1"/>
    </xf>
    <xf numFmtId="0" fontId="3" fillId="0" borderId="2" xfId="4" applyFont="1" applyFill="1" applyBorder="1" applyAlignment="1" applyProtection="1">
      <alignment horizontal="left" vertical="top" wrapText="1"/>
    </xf>
    <xf numFmtId="2" fontId="3" fillId="0" borderId="2" xfId="0" applyNumberFormat="1" applyFont="1" applyFill="1" applyBorder="1" applyAlignment="1" applyProtection="1">
      <alignment horizontal="center" vertical="center"/>
    </xf>
    <xf numFmtId="0" fontId="1" fillId="0" borderId="2" xfId="3" applyFont="1" applyFill="1" applyBorder="1" applyAlignment="1" applyProtection="1">
      <alignment vertical="top" wrapText="1"/>
    </xf>
    <xf numFmtId="0" fontId="6" fillId="0" borderId="2" xfId="4" applyFont="1" applyFill="1" applyBorder="1" applyAlignment="1" applyProtection="1">
      <alignment horizontal="left" vertical="top" wrapText="1"/>
    </xf>
    <xf numFmtId="0" fontId="6" fillId="0" borderId="2" xfId="0" applyFont="1" applyFill="1" applyBorder="1" applyAlignment="1" applyProtection="1">
      <alignment horizontal="center" vertical="top"/>
    </xf>
    <xf numFmtId="0" fontId="3" fillId="0" borderId="2" xfId="0" applyFont="1" applyFill="1" applyBorder="1" applyAlignment="1" applyProtection="1">
      <alignment horizontal="center" vertical="top"/>
    </xf>
    <xf numFmtId="0" fontId="3" fillId="0" borderId="9" xfId="1" applyFont="1" applyFill="1" applyBorder="1" applyAlignment="1" applyProtection="1">
      <alignment horizontal="left" vertical="top" wrapText="1"/>
    </xf>
    <xf numFmtId="2" fontId="3" fillId="0" borderId="6" xfId="0" applyNumberFormat="1" applyFont="1" applyFill="1" applyBorder="1" applyAlignment="1" applyProtection="1">
      <alignment horizontal="center" vertical="center" wrapText="1"/>
    </xf>
    <xf numFmtId="0" fontId="3" fillId="0" borderId="2" xfId="1" applyFont="1" applyFill="1" applyBorder="1" applyAlignment="1" applyProtection="1">
      <alignment horizontal="center" vertical="top" wrapText="1"/>
    </xf>
    <xf numFmtId="0" fontId="6" fillId="0" borderId="2" xfId="1" applyFont="1" applyFill="1" applyBorder="1" applyAlignment="1" applyProtection="1">
      <alignment horizontal="left" vertical="top" wrapText="1"/>
    </xf>
    <xf numFmtId="0" fontId="3" fillId="0" borderId="2" xfId="1" applyFont="1" applyFill="1" applyBorder="1" applyAlignment="1" applyProtection="1">
      <alignment horizontal="left" vertical="top" wrapText="1"/>
    </xf>
    <xf numFmtId="2" fontId="3" fillId="0" borderId="2" xfId="1" applyNumberFormat="1" applyFont="1" applyFill="1" applyBorder="1" applyAlignment="1" applyProtection="1">
      <alignment horizontal="center" vertical="center" wrapText="1"/>
    </xf>
    <xf numFmtId="0" fontId="3" fillId="0" borderId="6" xfId="4" applyFont="1" applyFill="1" applyBorder="1" applyAlignment="1" applyProtection="1">
      <alignment horizontal="left" vertical="top" wrapText="1"/>
    </xf>
    <xf numFmtId="0" fontId="3" fillId="0" borderId="9" xfId="1" applyFont="1" applyFill="1" applyBorder="1" applyAlignment="1" applyProtection="1">
      <alignment horizontal="center" vertical="center" wrapText="1"/>
    </xf>
    <xf numFmtId="0" fontId="6" fillId="0" borderId="2" xfId="1" applyFont="1" applyFill="1" applyBorder="1" applyAlignment="1" applyProtection="1">
      <alignment horizontal="center" vertical="top" wrapText="1"/>
    </xf>
    <xf numFmtId="2" fontId="6" fillId="0" borderId="2" xfId="1" applyNumberFormat="1" applyFont="1" applyFill="1" applyBorder="1" applyAlignment="1" applyProtection="1">
      <alignment horizontal="center" vertical="center" wrapText="1"/>
    </xf>
    <xf numFmtId="0" fontId="3" fillId="0" borderId="0" xfId="1" applyFont="1" applyFill="1" applyBorder="1" applyAlignment="1" applyProtection="1">
      <alignment horizontal="left" vertical="top" wrapText="1"/>
    </xf>
    <xf numFmtId="2" fontId="3" fillId="0" borderId="8" xfId="1" applyNumberFormat="1" applyFont="1" applyFill="1" applyBorder="1" applyAlignment="1" applyProtection="1">
      <alignment horizontal="center" vertical="center" wrapText="1"/>
    </xf>
    <xf numFmtId="0" fontId="6" fillId="0" borderId="2" xfId="4" applyFont="1" applyFill="1" applyBorder="1" applyAlignment="1" applyProtection="1">
      <alignment horizontal="right" vertical="center" wrapText="1"/>
    </xf>
    <xf numFmtId="0" fontId="6" fillId="0" borderId="7" xfId="1" applyFont="1" applyFill="1" applyBorder="1" applyAlignment="1" applyProtection="1">
      <alignment horizontal="center" vertical="top" wrapText="1"/>
    </xf>
    <xf numFmtId="0" fontId="6" fillId="0" borderId="7" xfId="1" applyFont="1" applyFill="1" applyBorder="1" applyAlignment="1" applyProtection="1">
      <alignment horizontal="left" vertical="top" wrapText="1"/>
    </xf>
    <xf numFmtId="2" fontId="6" fillId="0" borderId="7" xfId="1" applyNumberFormat="1" applyFont="1" applyFill="1" applyBorder="1" applyAlignment="1" applyProtection="1">
      <alignment horizontal="center" vertical="center" wrapText="1"/>
    </xf>
    <xf numFmtId="0" fontId="6" fillId="0" borderId="2" xfId="0" applyFont="1" applyFill="1" applyBorder="1" applyAlignment="1" applyProtection="1">
      <alignment horizontal="justify" vertical="center"/>
    </xf>
    <xf numFmtId="0" fontId="3" fillId="0" borderId="2" xfId="0" applyFont="1" applyFill="1" applyBorder="1" applyAlignment="1" applyProtection="1">
      <alignment horizontal="left" wrapText="1"/>
    </xf>
    <xf numFmtId="0" fontId="3" fillId="0" borderId="2" xfId="0" applyFont="1" applyFill="1" applyBorder="1" applyAlignment="1" applyProtection="1">
      <alignment horizontal="justify" vertical="center"/>
    </xf>
    <xf numFmtId="0" fontId="10" fillId="0" borderId="2" xfId="0" applyFont="1" applyFill="1" applyBorder="1" applyAlignment="1" applyProtection="1">
      <alignment horizontal="justify" vertical="top"/>
    </xf>
    <xf numFmtId="0" fontId="6" fillId="0" borderId="2" xfId="0" applyFont="1" applyFill="1" applyBorder="1" applyAlignment="1" applyProtection="1">
      <alignment vertical="center"/>
    </xf>
    <xf numFmtId="0" fontId="3" fillId="0" borderId="2" xfId="0" applyFont="1" applyFill="1" applyBorder="1" applyProtection="1"/>
    <xf numFmtId="2" fontId="3" fillId="0" borderId="2" xfId="0" applyNumberFormat="1" applyFont="1" applyFill="1" applyBorder="1" applyAlignment="1" applyProtection="1">
      <alignment horizontal="right" vertical="center"/>
    </xf>
    <xf numFmtId="0" fontId="6" fillId="0" borderId="2" xfId="0" applyFont="1" applyFill="1" applyBorder="1" applyAlignment="1" applyProtection="1">
      <alignment horizontal="left"/>
    </xf>
    <xf numFmtId="0" fontId="3" fillId="0" borderId="2" xfId="0" applyFont="1" applyFill="1" applyBorder="1" applyAlignment="1" applyProtection="1">
      <alignment horizontal="center"/>
    </xf>
    <xf numFmtId="2" fontId="3" fillId="0" borderId="2" xfId="0" applyNumberFormat="1" applyFont="1" applyFill="1" applyBorder="1" applyAlignment="1" applyProtection="1">
      <alignment horizontal="center" vertical="top" wrapText="1"/>
    </xf>
    <xf numFmtId="2" fontId="3" fillId="0" borderId="2" xfId="0" applyNumberFormat="1" applyFont="1" applyBorder="1" applyAlignment="1" applyProtection="1">
      <alignment horizontal="center" vertical="center"/>
    </xf>
    <xf numFmtId="2" fontId="3" fillId="0" borderId="2" xfId="0" applyNumberFormat="1" applyFont="1" applyBorder="1" applyAlignment="1" applyProtection="1">
      <alignment horizontal="center"/>
    </xf>
    <xf numFmtId="2" fontId="3" fillId="0" borderId="6" xfId="0" applyNumberFormat="1" applyFont="1" applyFill="1" applyBorder="1" applyAlignment="1" applyProtection="1">
      <alignment horizontal="center" vertical="center"/>
    </xf>
    <xf numFmtId="0" fontId="6" fillId="0" borderId="2" xfId="0" applyFont="1" applyFill="1" applyBorder="1" applyAlignment="1" applyProtection="1">
      <alignment horizontal="left" vertical="center"/>
    </xf>
    <xf numFmtId="0" fontId="3" fillId="0" borderId="2" xfId="0"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xf>
    <xf numFmtId="0" fontId="3" fillId="0" borderId="2" xfId="5" applyFont="1" applyFill="1" applyBorder="1" applyAlignment="1" applyProtection="1">
      <alignment horizontal="left" vertical="center" wrapText="1"/>
    </xf>
    <xf numFmtId="4"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vertical="center" wrapText="1"/>
    </xf>
    <xf numFmtId="4" fontId="3" fillId="0" borderId="0" xfId="0" applyNumberFormat="1" applyFont="1" applyFill="1" applyBorder="1" applyAlignment="1" applyProtection="1">
      <alignment horizontal="left" vertical="top"/>
      <protection locked="0"/>
    </xf>
    <xf numFmtId="4" fontId="3" fillId="0" borderId="0" xfId="0" applyNumberFormat="1" applyFont="1" applyFill="1" applyBorder="1" applyAlignment="1" applyProtection="1">
      <alignment horizontal="left" vertical="top" wrapText="1"/>
      <protection locked="0"/>
    </xf>
    <xf numFmtId="4" fontId="3" fillId="0" borderId="0" xfId="0" applyNumberFormat="1" applyFont="1" applyFill="1" applyAlignment="1" applyProtection="1">
      <alignment horizontal="left" vertical="top" wrapText="1"/>
      <protection locked="0"/>
    </xf>
    <xf numFmtId="4" fontId="3" fillId="0" borderId="0" xfId="0" applyNumberFormat="1" applyFont="1" applyFill="1" applyAlignment="1" applyProtection="1">
      <alignment horizontal="left" vertical="top"/>
      <protection locked="0"/>
    </xf>
    <xf numFmtId="4" fontId="3" fillId="0" borderId="0" xfId="0" applyNumberFormat="1" applyFont="1" applyBorder="1" applyAlignment="1" applyProtection="1">
      <alignment vertical="top" wrapText="1"/>
      <protection locked="0"/>
    </xf>
    <xf numFmtId="4" fontId="3" fillId="0" borderId="0" xfId="0" applyNumberFormat="1" applyFont="1" applyFill="1" applyProtection="1">
      <protection locked="0"/>
    </xf>
    <xf numFmtId="4" fontId="3" fillId="0" borderId="0" xfId="0" applyNumberFormat="1" applyFont="1" applyFill="1" applyAlignment="1" applyProtection="1">
      <alignment horizontal="right" vertical="center"/>
      <protection locked="0"/>
    </xf>
    <xf numFmtId="0" fontId="3" fillId="0" borderId="0" xfId="0" applyFont="1" applyFill="1" applyAlignment="1" applyProtection="1">
      <alignment horizontal="center" vertical="center"/>
      <protection locked="0"/>
    </xf>
    <xf numFmtId="0" fontId="13" fillId="0" borderId="0" xfId="0" applyFont="1" applyFill="1" applyAlignment="1" applyProtection="1">
      <alignment horizontal="left" vertical="center" wrapText="1"/>
    </xf>
    <xf numFmtId="0" fontId="13" fillId="0" borderId="0" xfId="0" applyFont="1" applyFill="1" applyAlignment="1" applyProtection="1">
      <alignment horizontal="left" vertical="top" wrapText="1"/>
    </xf>
    <xf numFmtId="0" fontId="5" fillId="0" borderId="1"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right" vertical="center" wrapText="1"/>
    </xf>
    <xf numFmtId="0" fontId="6" fillId="0" borderId="11" xfId="0" applyFont="1" applyFill="1" applyBorder="1" applyAlignment="1" applyProtection="1">
      <alignment horizontal="right" vertical="center" wrapText="1"/>
    </xf>
    <xf numFmtId="0" fontId="6" fillId="0" borderId="12" xfId="0" applyFont="1" applyFill="1" applyBorder="1" applyAlignment="1" applyProtection="1">
      <alignment horizontal="right" vertical="center" wrapText="1"/>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top" wrapText="1"/>
    </xf>
    <xf numFmtId="0" fontId="13" fillId="0" borderId="0" xfId="6" applyFont="1" applyFill="1" applyAlignment="1" applyProtection="1">
      <alignment horizontal="left" vertical="top" wrapText="1"/>
    </xf>
    <xf numFmtId="0" fontId="13" fillId="0" borderId="0" xfId="0" applyFont="1" applyFill="1" applyAlignment="1" applyProtection="1">
      <alignment horizontal="left" vertical="center"/>
    </xf>
  </cellXfs>
  <cellStyles count="7">
    <cellStyle name="Excel Built-in Normal" xfId="2"/>
    <cellStyle name="Normal" xfId="0" builtinId="0"/>
    <cellStyle name="Normal 10" xfId="5"/>
    <cellStyle name="Normal 5" xfId="6"/>
    <cellStyle name="Normal_КС Диспечерски център" xfId="3"/>
    <cellStyle name="Style 1" xfId="4"/>
    <cellStyle name="Стил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07"/>
  <sheetViews>
    <sheetView tabSelected="1" topLeftCell="A118" zoomScale="85" zoomScaleNormal="85" workbookViewId="0">
      <selection activeCell="H190" sqref="H190"/>
    </sheetView>
  </sheetViews>
  <sheetFormatPr defaultRowHeight="12.75" x14ac:dyDescent="0.2"/>
  <cols>
    <col min="1" max="1" width="5.85546875" style="42" customWidth="1"/>
    <col min="2" max="2" width="56.7109375" style="43" customWidth="1"/>
    <col min="3" max="3" width="5.85546875" style="1" customWidth="1"/>
    <col min="4" max="4" width="9.140625" style="39" customWidth="1"/>
    <col min="5" max="5" width="9.5703125" style="40" customWidth="1"/>
    <col min="6" max="6" width="9" style="40" customWidth="1"/>
    <col min="7" max="7" width="9.28515625" style="41" customWidth="1"/>
    <col min="8" max="8" width="11.42578125" style="41" customWidth="1"/>
    <col min="9" max="9" width="35.85546875" style="9" customWidth="1"/>
    <col min="10" max="10" width="9.140625" style="1"/>
    <col min="11" max="11" width="11.42578125" style="1" bestFit="1" customWidth="1"/>
    <col min="12" max="12" width="11.28515625" style="1" bestFit="1" customWidth="1"/>
    <col min="13" max="256" width="9.140625" style="1"/>
    <col min="257" max="257" width="7.42578125" style="1" customWidth="1"/>
    <col min="258" max="258" width="87" style="1" customWidth="1"/>
    <col min="259" max="264" width="13.7109375" style="1" customWidth="1"/>
    <col min="265" max="265" width="41.85546875" style="1" customWidth="1"/>
    <col min="266" max="512" width="9.140625" style="1"/>
    <col min="513" max="513" width="7.42578125" style="1" customWidth="1"/>
    <col min="514" max="514" width="87" style="1" customWidth="1"/>
    <col min="515" max="520" width="13.7109375" style="1" customWidth="1"/>
    <col min="521" max="521" width="41.85546875" style="1" customWidth="1"/>
    <col min="522" max="768" width="9.140625" style="1"/>
    <col min="769" max="769" width="7.42578125" style="1" customWidth="1"/>
    <col min="770" max="770" width="87" style="1" customWidth="1"/>
    <col min="771" max="776" width="13.7109375" style="1" customWidth="1"/>
    <col min="777" max="777" width="41.85546875" style="1" customWidth="1"/>
    <col min="778" max="1024" width="9.140625" style="1"/>
    <col min="1025" max="1025" width="7.42578125" style="1" customWidth="1"/>
    <col min="1026" max="1026" width="87" style="1" customWidth="1"/>
    <col min="1027" max="1032" width="13.7109375" style="1" customWidth="1"/>
    <col min="1033" max="1033" width="41.85546875" style="1" customWidth="1"/>
    <col min="1034" max="1280" width="9.140625" style="1"/>
    <col min="1281" max="1281" width="7.42578125" style="1" customWidth="1"/>
    <col min="1282" max="1282" width="87" style="1" customWidth="1"/>
    <col min="1283" max="1288" width="13.7109375" style="1" customWidth="1"/>
    <col min="1289" max="1289" width="41.85546875" style="1" customWidth="1"/>
    <col min="1290" max="1536" width="9.140625" style="1"/>
    <col min="1537" max="1537" width="7.42578125" style="1" customWidth="1"/>
    <col min="1538" max="1538" width="87" style="1" customWidth="1"/>
    <col min="1539" max="1544" width="13.7109375" style="1" customWidth="1"/>
    <col min="1545" max="1545" width="41.85546875" style="1" customWidth="1"/>
    <col min="1546" max="1792" width="9.140625" style="1"/>
    <col min="1793" max="1793" width="7.42578125" style="1" customWidth="1"/>
    <col min="1794" max="1794" width="87" style="1" customWidth="1"/>
    <col min="1795" max="1800" width="13.7109375" style="1" customWidth="1"/>
    <col min="1801" max="1801" width="41.85546875" style="1" customWidth="1"/>
    <col min="1802" max="2048" width="9.140625" style="1"/>
    <col min="2049" max="2049" width="7.42578125" style="1" customWidth="1"/>
    <col min="2050" max="2050" width="87" style="1" customWidth="1"/>
    <col min="2051" max="2056" width="13.7109375" style="1" customWidth="1"/>
    <col min="2057" max="2057" width="41.85546875" style="1" customWidth="1"/>
    <col min="2058" max="2304" width="9.140625" style="1"/>
    <col min="2305" max="2305" width="7.42578125" style="1" customWidth="1"/>
    <col min="2306" max="2306" width="87" style="1" customWidth="1"/>
    <col min="2307" max="2312" width="13.7109375" style="1" customWidth="1"/>
    <col min="2313" max="2313" width="41.85546875" style="1" customWidth="1"/>
    <col min="2314" max="2560" width="9.140625" style="1"/>
    <col min="2561" max="2561" width="7.42578125" style="1" customWidth="1"/>
    <col min="2562" max="2562" width="87" style="1" customWidth="1"/>
    <col min="2563" max="2568" width="13.7109375" style="1" customWidth="1"/>
    <col min="2569" max="2569" width="41.85546875" style="1" customWidth="1"/>
    <col min="2570" max="2816" width="9.140625" style="1"/>
    <col min="2817" max="2817" width="7.42578125" style="1" customWidth="1"/>
    <col min="2818" max="2818" width="87" style="1" customWidth="1"/>
    <col min="2819" max="2824" width="13.7109375" style="1" customWidth="1"/>
    <col min="2825" max="2825" width="41.85546875" style="1" customWidth="1"/>
    <col min="2826" max="3072" width="9.140625" style="1"/>
    <col min="3073" max="3073" width="7.42578125" style="1" customWidth="1"/>
    <col min="3074" max="3074" width="87" style="1" customWidth="1"/>
    <col min="3075" max="3080" width="13.7109375" style="1" customWidth="1"/>
    <col min="3081" max="3081" width="41.85546875" style="1" customWidth="1"/>
    <col min="3082" max="3328" width="9.140625" style="1"/>
    <col min="3329" max="3329" width="7.42578125" style="1" customWidth="1"/>
    <col min="3330" max="3330" width="87" style="1" customWidth="1"/>
    <col min="3331" max="3336" width="13.7109375" style="1" customWidth="1"/>
    <col min="3337" max="3337" width="41.85546875" style="1" customWidth="1"/>
    <col min="3338" max="3584" width="9.140625" style="1"/>
    <col min="3585" max="3585" width="7.42578125" style="1" customWidth="1"/>
    <col min="3586" max="3586" width="87" style="1" customWidth="1"/>
    <col min="3587" max="3592" width="13.7109375" style="1" customWidth="1"/>
    <col min="3593" max="3593" width="41.85546875" style="1" customWidth="1"/>
    <col min="3594" max="3840" width="9.140625" style="1"/>
    <col min="3841" max="3841" width="7.42578125" style="1" customWidth="1"/>
    <col min="3842" max="3842" width="87" style="1" customWidth="1"/>
    <col min="3843" max="3848" width="13.7109375" style="1" customWidth="1"/>
    <col min="3849" max="3849" width="41.85546875" style="1" customWidth="1"/>
    <col min="3850" max="4096" width="9.140625" style="1"/>
    <col min="4097" max="4097" width="7.42578125" style="1" customWidth="1"/>
    <col min="4098" max="4098" width="87" style="1" customWidth="1"/>
    <col min="4099" max="4104" width="13.7109375" style="1" customWidth="1"/>
    <col min="4105" max="4105" width="41.85546875" style="1" customWidth="1"/>
    <col min="4106" max="4352" width="9.140625" style="1"/>
    <col min="4353" max="4353" width="7.42578125" style="1" customWidth="1"/>
    <col min="4354" max="4354" width="87" style="1" customWidth="1"/>
    <col min="4355" max="4360" width="13.7109375" style="1" customWidth="1"/>
    <col min="4361" max="4361" width="41.85546875" style="1" customWidth="1"/>
    <col min="4362" max="4608" width="9.140625" style="1"/>
    <col min="4609" max="4609" width="7.42578125" style="1" customWidth="1"/>
    <col min="4610" max="4610" width="87" style="1" customWidth="1"/>
    <col min="4611" max="4616" width="13.7109375" style="1" customWidth="1"/>
    <col min="4617" max="4617" width="41.85546875" style="1" customWidth="1"/>
    <col min="4618" max="4864" width="9.140625" style="1"/>
    <col min="4865" max="4865" width="7.42578125" style="1" customWidth="1"/>
    <col min="4866" max="4866" width="87" style="1" customWidth="1"/>
    <col min="4867" max="4872" width="13.7109375" style="1" customWidth="1"/>
    <col min="4873" max="4873" width="41.85546875" style="1" customWidth="1"/>
    <col min="4874" max="5120" width="9.140625" style="1"/>
    <col min="5121" max="5121" width="7.42578125" style="1" customWidth="1"/>
    <col min="5122" max="5122" width="87" style="1" customWidth="1"/>
    <col min="5123" max="5128" width="13.7109375" style="1" customWidth="1"/>
    <col min="5129" max="5129" width="41.85546875" style="1" customWidth="1"/>
    <col min="5130" max="5376" width="9.140625" style="1"/>
    <col min="5377" max="5377" width="7.42578125" style="1" customWidth="1"/>
    <col min="5378" max="5378" width="87" style="1" customWidth="1"/>
    <col min="5379" max="5384" width="13.7109375" style="1" customWidth="1"/>
    <col min="5385" max="5385" width="41.85546875" style="1" customWidth="1"/>
    <col min="5386" max="5632" width="9.140625" style="1"/>
    <col min="5633" max="5633" width="7.42578125" style="1" customWidth="1"/>
    <col min="5634" max="5634" width="87" style="1" customWidth="1"/>
    <col min="5635" max="5640" width="13.7109375" style="1" customWidth="1"/>
    <col min="5641" max="5641" width="41.85546875" style="1" customWidth="1"/>
    <col min="5642" max="5888" width="9.140625" style="1"/>
    <col min="5889" max="5889" width="7.42578125" style="1" customWidth="1"/>
    <col min="5890" max="5890" width="87" style="1" customWidth="1"/>
    <col min="5891" max="5896" width="13.7109375" style="1" customWidth="1"/>
    <col min="5897" max="5897" width="41.85546875" style="1" customWidth="1"/>
    <col min="5898" max="6144" width="9.140625" style="1"/>
    <col min="6145" max="6145" width="7.42578125" style="1" customWidth="1"/>
    <col min="6146" max="6146" width="87" style="1" customWidth="1"/>
    <col min="6147" max="6152" width="13.7109375" style="1" customWidth="1"/>
    <col min="6153" max="6153" width="41.85546875" style="1" customWidth="1"/>
    <col min="6154" max="6400" width="9.140625" style="1"/>
    <col min="6401" max="6401" width="7.42578125" style="1" customWidth="1"/>
    <col min="6402" max="6402" width="87" style="1" customWidth="1"/>
    <col min="6403" max="6408" width="13.7109375" style="1" customWidth="1"/>
    <col min="6409" max="6409" width="41.85546875" style="1" customWidth="1"/>
    <col min="6410" max="6656" width="9.140625" style="1"/>
    <col min="6657" max="6657" width="7.42578125" style="1" customWidth="1"/>
    <col min="6658" max="6658" width="87" style="1" customWidth="1"/>
    <col min="6659" max="6664" width="13.7109375" style="1" customWidth="1"/>
    <col min="6665" max="6665" width="41.85546875" style="1" customWidth="1"/>
    <col min="6666" max="6912" width="9.140625" style="1"/>
    <col min="6913" max="6913" width="7.42578125" style="1" customWidth="1"/>
    <col min="6914" max="6914" width="87" style="1" customWidth="1"/>
    <col min="6915" max="6920" width="13.7109375" style="1" customWidth="1"/>
    <col min="6921" max="6921" width="41.85546875" style="1" customWidth="1"/>
    <col min="6922" max="7168" width="9.140625" style="1"/>
    <col min="7169" max="7169" width="7.42578125" style="1" customWidth="1"/>
    <col min="7170" max="7170" width="87" style="1" customWidth="1"/>
    <col min="7171" max="7176" width="13.7109375" style="1" customWidth="1"/>
    <col min="7177" max="7177" width="41.85546875" style="1" customWidth="1"/>
    <col min="7178" max="7424" width="9.140625" style="1"/>
    <col min="7425" max="7425" width="7.42578125" style="1" customWidth="1"/>
    <col min="7426" max="7426" width="87" style="1" customWidth="1"/>
    <col min="7427" max="7432" width="13.7109375" style="1" customWidth="1"/>
    <col min="7433" max="7433" width="41.85546875" style="1" customWidth="1"/>
    <col min="7434" max="7680" width="9.140625" style="1"/>
    <col min="7681" max="7681" width="7.42578125" style="1" customWidth="1"/>
    <col min="7682" max="7682" width="87" style="1" customWidth="1"/>
    <col min="7683" max="7688" width="13.7109375" style="1" customWidth="1"/>
    <col min="7689" max="7689" width="41.85546875" style="1" customWidth="1"/>
    <col min="7690" max="7936" width="9.140625" style="1"/>
    <col min="7937" max="7937" width="7.42578125" style="1" customWidth="1"/>
    <col min="7938" max="7938" width="87" style="1" customWidth="1"/>
    <col min="7939" max="7944" width="13.7109375" style="1" customWidth="1"/>
    <col min="7945" max="7945" width="41.85546875" style="1" customWidth="1"/>
    <col min="7946" max="8192" width="9.140625" style="1"/>
    <col min="8193" max="8193" width="7.42578125" style="1" customWidth="1"/>
    <col min="8194" max="8194" width="87" style="1" customWidth="1"/>
    <col min="8195" max="8200" width="13.7109375" style="1" customWidth="1"/>
    <col min="8201" max="8201" width="41.85546875" style="1" customWidth="1"/>
    <col min="8202" max="8448" width="9.140625" style="1"/>
    <col min="8449" max="8449" width="7.42578125" style="1" customWidth="1"/>
    <col min="8450" max="8450" width="87" style="1" customWidth="1"/>
    <col min="8451" max="8456" width="13.7109375" style="1" customWidth="1"/>
    <col min="8457" max="8457" width="41.85546875" style="1" customWidth="1"/>
    <col min="8458" max="8704" width="9.140625" style="1"/>
    <col min="8705" max="8705" width="7.42578125" style="1" customWidth="1"/>
    <col min="8706" max="8706" width="87" style="1" customWidth="1"/>
    <col min="8707" max="8712" width="13.7109375" style="1" customWidth="1"/>
    <col min="8713" max="8713" width="41.85546875" style="1" customWidth="1"/>
    <col min="8714" max="8960" width="9.140625" style="1"/>
    <col min="8961" max="8961" width="7.42578125" style="1" customWidth="1"/>
    <col min="8962" max="8962" width="87" style="1" customWidth="1"/>
    <col min="8963" max="8968" width="13.7109375" style="1" customWidth="1"/>
    <col min="8969" max="8969" width="41.85546875" style="1" customWidth="1"/>
    <col min="8970" max="9216" width="9.140625" style="1"/>
    <col min="9217" max="9217" width="7.42578125" style="1" customWidth="1"/>
    <col min="9218" max="9218" width="87" style="1" customWidth="1"/>
    <col min="9219" max="9224" width="13.7109375" style="1" customWidth="1"/>
    <col min="9225" max="9225" width="41.85546875" style="1" customWidth="1"/>
    <col min="9226" max="9472" width="9.140625" style="1"/>
    <col min="9473" max="9473" width="7.42578125" style="1" customWidth="1"/>
    <col min="9474" max="9474" width="87" style="1" customWidth="1"/>
    <col min="9475" max="9480" width="13.7109375" style="1" customWidth="1"/>
    <col min="9481" max="9481" width="41.85546875" style="1" customWidth="1"/>
    <col min="9482" max="9728" width="9.140625" style="1"/>
    <col min="9729" max="9729" width="7.42578125" style="1" customWidth="1"/>
    <col min="9730" max="9730" width="87" style="1" customWidth="1"/>
    <col min="9731" max="9736" width="13.7109375" style="1" customWidth="1"/>
    <col min="9737" max="9737" width="41.85546875" style="1" customWidth="1"/>
    <col min="9738" max="9984" width="9.140625" style="1"/>
    <col min="9985" max="9985" width="7.42578125" style="1" customWidth="1"/>
    <col min="9986" max="9986" width="87" style="1" customWidth="1"/>
    <col min="9987" max="9992" width="13.7109375" style="1" customWidth="1"/>
    <col min="9993" max="9993" width="41.85546875" style="1" customWidth="1"/>
    <col min="9994" max="10240" width="9.140625" style="1"/>
    <col min="10241" max="10241" width="7.42578125" style="1" customWidth="1"/>
    <col min="10242" max="10242" width="87" style="1" customWidth="1"/>
    <col min="10243" max="10248" width="13.7109375" style="1" customWidth="1"/>
    <col min="10249" max="10249" width="41.85546875" style="1" customWidth="1"/>
    <col min="10250" max="10496" width="9.140625" style="1"/>
    <col min="10497" max="10497" width="7.42578125" style="1" customWidth="1"/>
    <col min="10498" max="10498" width="87" style="1" customWidth="1"/>
    <col min="10499" max="10504" width="13.7109375" style="1" customWidth="1"/>
    <col min="10505" max="10505" width="41.85546875" style="1" customWidth="1"/>
    <col min="10506" max="10752" width="9.140625" style="1"/>
    <col min="10753" max="10753" width="7.42578125" style="1" customWidth="1"/>
    <col min="10754" max="10754" width="87" style="1" customWidth="1"/>
    <col min="10755" max="10760" width="13.7109375" style="1" customWidth="1"/>
    <col min="10761" max="10761" width="41.85546875" style="1" customWidth="1"/>
    <col min="10762" max="11008" width="9.140625" style="1"/>
    <col min="11009" max="11009" width="7.42578125" style="1" customWidth="1"/>
    <col min="11010" max="11010" width="87" style="1" customWidth="1"/>
    <col min="11011" max="11016" width="13.7109375" style="1" customWidth="1"/>
    <col min="11017" max="11017" width="41.85546875" style="1" customWidth="1"/>
    <col min="11018" max="11264" width="9.140625" style="1"/>
    <col min="11265" max="11265" width="7.42578125" style="1" customWidth="1"/>
    <col min="11266" max="11266" width="87" style="1" customWidth="1"/>
    <col min="11267" max="11272" width="13.7109375" style="1" customWidth="1"/>
    <col min="11273" max="11273" width="41.85546875" style="1" customWidth="1"/>
    <col min="11274" max="11520" width="9.140625" style="1"/>
    <col min="11521" max="11521" width="7.42578125" style="1" customWidth="1"/>
    <col min="11522" max="11522" width="87" style="1" customWidth="1"/>
    <col min="11523" max="11528" width="13.7109375" style="1" customWidth="1"/>
    <col min="11529" max="11529" width="41.85546875" style="1" customWidth="1"/>
    <col min="11530" max="11776" width="9.140625" style="1"/>
    <col min="11777" max="11777" width="7.42578125" style="1" customWidth="1"/>
    <col min="11778" max="11778" width="87" style="1" customWidth="1"/>
    <col min="11779" max="11784" width="13.7109375" style="1" customWidth="1"/>
    <col min="11785" max="11785" width="41.85546875" style="1" customWidth="1"/>
    <col min="11786" max="12032" width="9.140625" style="1"/>
    <col min="12033" max="12033" width="7.42578125" style="1" customWidth="1"/>
    <col min="12034" max="12034" width="87" style="1" customWidth="1"/>
    <col min="12035" max="12040" width="13.7109375" style="1" customWidth="1"/>
    <col min="12041" max="12041" width="41.85546875" style="1" customWidth="1"/>
    <col min="12042" max="12288" width="9.140625" style="1"/>
    <col min="12289" max="12289" width="7.42578125" style="1" customWidth="1"/>
    <col min="12290" max="12290" width="87" style="1" customWidth="1"/>
    <col min="12291" max="12296" width="13.7109375" style="1" customWidth="1"/>
    <col min="12297" max="12297" width="41.85546875" style="1" customWidth="1"/>
    <col min="12298" max="12544" width="9.140625" style="1"/>
    <col min="12545" max="12545" width="7.42578125" style="1" customWidth="1"/>
    <col min="12546" max="12546" width="87" style="1" customWidth="1"/>
    <col min="12547" max="12552" width="13.7109375" style="1" customWidth="1"/>
    <col min="12553" max="12553" width="41.85546875" style="1" customWidth="1"/>
    <col min="12554" max="12800" width="9.140625" style="1"/>
    <col min="12801" max="12801" width="7.42578125" style="1" customWidth="1"/>
    <col min="12802" max="12802" width="87" style="1" customWidth="1"/>
    <col min="12803" max="12808" width="13.7109375" style="1" customWidth="1"/>
    <col min="12809" max="12809" width="41.85546875" style="1" customWidth="1"/>
    <col min="12810" max="13056" width="9.140625" style="1"/>
    <col min="13057" max="13057" width="7.42578125" style="1" customWidth="1"/>
    <col min="13058" max="13058" width="87" style="1" customWidth="1"/>
    <col min="13059" max="13064" width="13.7109375" style="1" customWidth="1"/>
    <col min="13065" max="13065" width="41.85546875" style="1" customWidth="1"/>
    <col min="13066" max="13312" width="9.140625" style="1"/>
    <col min="13313" max="13313" width="7.42578125" style="1" customWidth="1"/>
    <col min="13314" max="13314" width="87" style="1" customWidth="1"/>
    <col min="13315" max="13320" width="13.7109375" style="1" customWidth="1"/>
    <col min="13321" max="13321" width="41.85546875" style="1" customWidth="1"/>
    <col min="13322" max="13568" width="9.140625" style="1"/>
    <col min="13569" max="13569" width="7.42578125" style="1" customWidth="1"/>
    <col min="13570" max="13570" width="87" style="1" customWidth="1"/>
    <col min="13571" max="13576" width="13.7109375" style="1" customWidth="1"/>
    <col min="13577" max="13577" width="41.85546875" style="1" customWidth="1"/>
    <col min="13578" max="13824" width="9.140625" style="1"/>
    <col min="13825" max="13825" width="7.42578125" style="1" customWidth="1"/>
    <col min="13826" max="13826" width="87" style="1" customWidth="1"/>
    <col min="13827" max="13832" width="13.7109375" style="1" customWidth="1"/>
    <col min="13833" max="13833" width="41.85546875" style="1" customWidth="1"/>
    <col min="13834" max="14080" width="9.140625" style="1"/>
    <col min="14081" max="14081" width="7.42578125" style="1" customWidth="1"/>
    <col min="14082" max="14082" width="87" style="1" customWidth="1"/>
    <col min="14083" max="14088" width="13.7109375" style="1" customWidth="1"/>
    <col min="14089" max="14089" width="41.85546875" style="1" customWidth="1"/>
    <col min="14090" max="14336" width="9.140625" style="1"/>
    <col min="14337" max="14337" width="7.42578125" style="1" customWidth="1"/>
    <col min="14338" max="14338" width="87" style="1" customWidth="1"/>
    <col min="14339" max="14344" width="13.7109375" style="1" customWidth="1"/>
    <col min="14345" max="14345" width="41.85546875" style="1" customWidth="1"/>
    <col min="14346" max="14592" width="9.140625" style="1"/>
    <col min="14593" max="14593" width="7.42578125" style="1" customWidth="1"/>
    <col min="14594" max="14594" width="87" style="1" customWidth="1"/>
    <col min="14595" max="14600" width="13.7109375" style="1" customWidth="1"/>
    <col min="14601" max="14601" width="41.85546875" style="1" customWidth="1"/>
    <col min="14602" max="14848" width="9.140625" style="1"/>
    <col min="14849" max="14849" width="7.42578125" style="1" customWidth="1"/>
    <col min="14850" max="14850" width="87" style="1" customWidth="1"/>
    <col min="14851" max="14856" width="13.7109375" style="1" customWidth="1"/>
    <col min="14857" max="14857" width="41.85546875" style="1" customWidth="1"/>
    <col min="14858" max="15104" width="9.140625" style="1"/>
    <col min="15105" max="15105" width="7.42578125" style="1" customWidth="1"/>
    <col min="15106" max="15106" width="87" style="1" customWidth="1"/>
    <col min="15107" max="15112" width="13.7109375" style="1" customWidth="1"/>
    <col min="15113" max="15113" width="41.85546875" style="1" customWidth="1"/>
    <col min="15114" max="15360" width="9.140625" style="1"/>
    <col min="15361" max="15361" width="7.42578125" style="1" customWidth="1"/>
    <col min="15362" max="15362" width="87" style="1" customWidth="1"/>
    <col min="15363" max="15368" width="13.7109375" style="1" customWidth="1"/>
    <col min="15369" max="15369" width="41.85546875" style="1" customWidth="1"/>
    <col min="15370" max="15616" width="9.140625" style="1"/>
    <col min="15617" max="15617" width="7.42578125" style="1" customWidth="1"/>
    <col min="15618" max="15618" width="87" style="1" customWidth="1"/>
    <col min="15619" max="15624" width="13.7109375" style="1" customWidth="1"/>
    <col min="15625" max="15625" width="41.85546875" style="1" customWidth="1"/>
    <col min="15626" max="15872" width="9.140625" style="1"/>
    <col min="15873" max="15873" width="7.42578125" style="1" customWidth="1"/>
    <col min="15874" max="15874" width="87" style="1" customWidth="1"/>
    <col min="15875" max="15880" width="13.7109375" style="1" customWidth="1"/>
    <col min="15881" max="15881" width="41.85546875" style="1" customWidth="1"/>
    <col min="15882" max="16128" width="9.140625" style="1"/>
    <col min="16129" max="16129" width="7.42578125" style="1" customWidth="1"/>
    <col min="16130" max="16130" width="87" style="1" customWidth="1"/>
    <col min="16131" max="16136" width="13.7109375" style="1" customWidth="1"/>
    <col min="16137" max="16137" width="41.85546875" style="1" customWidth="1"/>
    <col min="16138" max="16384" width="9.140625" style="1"/>
  </cols>
  <sheetData>
    <row r="1" spans="1:9" ht="45" customHeight="1" x14ac:dyDescent="0.2">
      <c r="A1" s="103" t="s">
        <v>206</v>
      </c>
      <c r="B1" s="103"/>
      <c r="C1" s="103"/>
      <c r="D1" s="103"/>
      <c r="E1" s="103"/>
      <c r="F1" s="103"/>
      <c r="G1" s="103"/>
      <c r="H1" s="103"/>
      <c r="I1" s="103"/>
    </row>
    <row r="2" spans="1:9" ht="63.75" x14ac:dyDescent="0.2">
      <c r="A2" s="2" t="s">
        <v>0</v>
      </c>
      <c r="B2" s="3" t="s">
        <v>1</v>
      </c>
      <c r="C2" s="4" t="s">
        <v>2</v>
      </c>
      <c r="D2" s="5" t="s">
        <v>3</v>
      </c>
      <c r="E2" s="5" t="s">
        <v>4</v>
      </c>
      <c r="F2" s="5" t="s">
        <v>5</v>
      </c>
      <c r="G2" s="6" t="s">
        <v>6</v>
      </c>
      <c r="H2" s="6" t="s">
        <v>7</v>
      </c>
      <c r="I2" s="7" t="s">
        <v>8</v>
      </c>
    </row>
    <row r="3" spans="1:9" s="9" customFormat="1" ht="13.5" thickBot="1" x14ac:dyDescent="0.3">
      <c r="A3" s="8">
        <v>1</v>
      </c>
      <c r="B3" s="8">
        <v>2</v>
      </c>
      <c r="C3" s="8">
        <v>3</v>
      </c>
      <c r="D3" s="8">
        <v>4</v>
      </c>
      <c r="E3" s="8">
        <v>5</v>
      </c>
      <c r="F3" s="8">
        <v>6</v>
      </c>
      <c r="G3" s="8">
        <v>7</v>
      </c>
      <c r="H3" s="8">
        <v>8</v>
      </c>
      <c r="I3" s="8">
        <v>9</v>
      </c>
    </row>
    <row r="4" spans="1:9" ht="20.25" customHeight="1" thickTop="1" x14ac:dyDescent="0.2">
      <c r="A4" s="10" t="s">
        <v>9</v>
      </c>
      <c r="B4" s="11" t="s">
        <v>34</v>
      </c>
      <c r="C4" s="12"/>
      <c r="D4" s="4"/>
      <c r="E4" s="13"/>
      <c r="F4" s="13"/>
      <c r="G4" s="14"/>
      <c r="H4" s="14"/>
      <c r="I4" s="47"/>
    </row>
    <row r="5" spans="1:9" ht="20.25" customHeight="1" x14ac:dyDescent="0.2">
      <c r="A5" s="10"/>
      <c r="B5" s="11" t="s">
        <v>35</v>
      </c>
      <c r="C5" s="12"/>
      <c r="D5" s="4"/>
      <c r="E5" s="13"/>
      <c r="F5" s="13"/>
      <c r="G5" s="14"/>
      <c r="H5" s="14"/>
      <c r="I5" s="47"/>
    </row>
    <row r="6" spans="1:9" ht="32.25" customHeight="1" x14ac:dyDescent="0.2">
      <c r="A6" s="16">
        <v>1</v>
      </c>
      <c r="B6" s="48" t="s">
        <v>36</v>
      </c>
      <c r="C6" s="17" t="s">
        <v>37</v>
      </c>
      <c r="D6" s="18">
        <v>70</v>
      </c>
      <c r="E6" s="19"/>
      <c r="F6" s="19"/>
      <c r="G6" s="20">
        <f>+E6+F6</f>
        <v>0</v>
      </c>
      <c r="H6" s="20">
        <f>+ROUND(D6*G6,2)</f>
        <v>0</v>
      </c>
      <c r="I6" s="15" t="s">
        <v>10</v>
      </c>
    </row>
    <row r="7" spans="1:9" ht="32.25" customHeight="1" x14ac:dyDescent="0.2">
      <c r="A7" s="16">
        <v>2</v>
      </c>
      <c r="B7" s="48" t="s">
        <v>12</v>
      </c>
      <c r="C7" s="17" t="s">
        <v>11</v>
      </c>
      <c r="D7" s="18">
        <v>1</v>
      </c>
      <c r="E7" s="19"/>
      <c r="F7" s="19"/>
      <c r="G7" s="20">
        <f t="shared" ref="G7:G70" si="0">+E7+F7</f>
        <v>0</v>
      </c>
      <c r="H7" s="20">
        <f t="shared" ref="H7:H70" si="1">+ROUND(D7*G7,2)</f>
        <v>0</v>
      </c>
      <c r="I7" s="15" t="s">
        <v>10</v>
      </c>
    </row>
    <row r="8" spans="1:9" ht="32.25" customHeight="1" x14ac:dyDescent="0.2">
      <c r="A8" s="16">
        <v>3</v>
      </c>
      <c r="B8" s="21" t="s">
        <v>38</v>
      </c>
      <c r="C8" s="17" t="s">
        <v>39</v>
      </c>
      <c r="D8" s="18">
        <v>1530</v>
      </c>
      <c r="E8" s="19"/>
      <c r="F8" s="19"/>
      <c r="G8" s="20">
        <f t="shared" si="0"/>
        <v>0</v>
      </c>
      <c r="H8" s="20">
        <f t="shared" si="1"/>
        <v>0</v>
      </c>
      <c r="I8" s="15" t="s">
        <v>10</v>
      </c>
    </row>
    <row r="9" spans="1:9" ht="32.25" customHeight="1" x14ac:dyDescent="0.2">
      <c r="A9" s="16">
        <v>4</v>
      </c>
      <c r="B9" s="21" t="s">
        <v>40</v>
      </c>
      <c r="C9" s="17" t="s">
        <v>41</v>
      </c>
      <c r="D9" s="18">
        <v>36</v>
      </c>
      <c r="E9" s="19"/>
      <c r="F9" s="19"/>
      <c r="G9" s="20">
        <f t="shared" si="0"/>
        <v>0</v>
      </c>
      <c r="H9" s="20">
        <f t="shared" si="1"/>
        <v>0</v>
      </c>
      <c r="I9" s="15" t="s">
        <v>10</v>
      </c>
    </row>
    <row r="10" spans="1:9" ht="32.25" customHeight="1" x14ac:dyDescent="0.2">
      <c r="A10" s="16">
        <v>5</v>
      </c>
      <c r="B10" s="21" t="s">
        <v>42</v>
      </c>
      <c r="C10" s="17" t="s">
        <v>39</v>
      </c>
      <c r="D10" s="18">
        <v>510</v>
      </c>
      <c r="E10" s="19"/>
      <c r="F10" s="19"/>
      <c r="G10" s="20">
        <f t="shared" si="0"/>
        <v>0</v>
      </c>
      <c r="H10" s="20">
        <f t="shared" si="1"/>
        <v>0</v>
      </c>
      <c r="I10" s="15" t="s">
        <v>10</v>
      </c>
    </row>
    <row r="11" spans="1:9" ht="26.25" customHeight="1" x14ac:dyDescent="0.2">
      <c r="A11" s="16">
        <v>6</v>
      </c>
      <c r="B11" s="22" t="s">
        <v>43</v>
      </c>
      <c r="C11" s="17" t="s">
        <v>37</v>
      </c>
      <c r="D11" s="18">
        <v>39</v>
      </c>
      <c r="E11" s="19"/>
      <c r="F11" s="19"/>
      <c r="G11" s="20">
        <f t="shared" si="0"/>
        <v>0</v>
      </c>
      <c r="H11" s="20">
        <f t="shared" si="1"/>
        <v>0</v>
      </c>
      <c r="I11" s="15" t="s">
        <v>10</v>
      </c>
    </row>
    <row r="12" spans="1:9" ht="38.25" x14ac:dyDescent="0.2">
      <c r="A12" s="16">
        <v>7</v>
      </c>
      <c r="B12" s="21" t="s">
        <v>44</v>
      </c>
      <c r="C12" s="17" t="s">
        <v>41</v>
      </c>
      <c r="D12" s="18">
        <v>380</v>
      </c>
      <c r="E12" s="19"/>
      <c r="F12" s="19"/>
      <c r="G12" s="20">
        <f t="shared" si="0"/>
        <v>0</v>
      </c>
      <c r="H12" s="20">
        <f t="shared" si="1"/>
        <v>0</v>
      </c>
      <c r="I12" s="15" t="s">
        <v>10</v>
      </c>
    </row>
    <row r="13" spans="1:9" ht="22.5" customHeight="1" x14ac:dyDescent="0.2">
      <c r="A13" s="49"/>
      <c r="B13" s="50" t="s">
        <v>45</v>
      </c>
      <c r="C13" s="50"/>
      <c r="D13" s="51"/>
      <c r="E13" s="19"/>
      <c r="F13" s="19"/>
      <c r="G13" s="20"/>
      <c r="H13" s="20"/>
      <c r="I13" s="15"/>
    </row>
    <row r="14" spans="1:9" ht="38.25" x14ac:dyDescent="0.2">
      <c r="A14" s="16">
        <v>8</v>
      </c>
      <c r="B14" s="52" t="s">
        <v>46</v>
      </c>
      <c r="C14" s="38" t="s">
        <v>47</v>
      </c>
      <c r="D14" s="53">
        <v>104</v>
      </c>
      <c r="E14" s="19"/>
      <c r="F14" s="19"/>
      <c r="G14" s="20">
        <f t="shared" si="0"/>
        <v>0</v>
      </c>
      <c r="H14" s="20">
        <f t="shared" si="1"/>
        <v>0</v>
      </c>
      <c r="I14" s="15" t="s">
        <v>10</v>
      </c>
    </row>
    <row r="15" spans="1:9" ht="42" customHeight="1" x14ac:dyDescent="0.2">
      <c r="A15" s="16">
        <v>9</v>
      </c>
      <c r="B15" s="52" t="s">
        <v>48</v>
      </c>
      <c r="C15" s="38" t="s">
        <v>47</v>
      </c>
      <c r="D15" s="53">
        <v>40</v>
      </c>
      <c r="E15" s="19"/>
      <c r="F15" s="19"/>
      <c r="G15" s="20">
        <f t="shared" si="0"/>
        <v>0</v>
      </c>
      <c r="H15" s="20">
        <f t="shared" si="1"/>
        <v>0</v>
      </c>
      <c r="I15" s="15" t="s">
        <v>10</v>
      </c>
    </row>
    <row r="16" spans="1:9" ht="40.5" customHeight="1" x14ac:dyDescent="0.2">
      <c r="A16" s="16">
        <v>10</v>
      </c>
      <c r="B16" s="52" t="s">
        <v>49</v>
      </c>
      <c r="C16" s="38" t="s">
        <v>47</v>
      </c>
      <c r="D16" s="53">
        <v>40</v>
      </c>
      <c r="E16" s="19"/>
      <c r="F16" s="19"/>
      <c r="G16" s="20">
        <f t="shared" si="0"/>
        <v>0</v>
      </c>
      <c r="H16" s="20">
        <f t="shared" si="1"/>
        <v>0</v>
      </c>
      <c r="I16" s="15" t="s">
        <v>10</v>
      </c>
    </row>
    <row r="17" spans="1:9" ht="42" customHeight="1" x14ac:dyDescent="0.2">
      <c r="A17" s="16">
        <v>11</v>
      </c>
      <c r="B17" s="52" t="s">
        <v>50</v>
      </c>
      <c r="C17" s="38" t="s">
        <v>47</v>
      </c>
      <c r="D17" s="53">
        <v>17</v>
      </c>
      <c r="E17" s="19"/>
      <c r="F17" s="19"/>
      <c r="G17" s="20">
        <f t="shared" si="0"/>
        <v>0</v>
      </c>
      <c r="H17" s="20">
        <f t="shared" si="1"/>
        <v>0</v>
      </c>
      <c r="I17" s="15" t="s">
        <v>10</v>
      </c>
    </row>
    <row r="18" spans="1:9" ht="42.75" customHeight="1" x14ac:dyDescent="0.2">
      <c r="A18" s="16">
        <v>12</v>
      </c>
      <c r="B18" s="52" t="s">
        <v>51</v>
      </c>
      <c r="C18" s="38" t="s">
        <v>47</v>
      </c>
      <c r="D18" s="53">
        <v>22</v>
      </c>
      <c r="E18" s="19"/>
      <c r="F18" s="19"/>
      <c r="G18" s="20">
        <f t="shared" si="0"/>
        <v>0</v>
      </c>
      <c r="H18" s="20">
        <f t="shared" si="1"/>
        <v>0</v>
      </c>
      <c r="I18" s="15" t="s">
        <v>10</v>
      </c>
    </row>
    <row r="19" spans="1:9" ht="21.75" customHeight="1" x14ac:dyDescent="0.2">
      <c r="A19" s="16">
        <v>13</v>
      </c>
      <c r="B19" s="52" t="s">
        <v>52</v>
      </c>
      <c r="C19" s="38" t="s">
        <v>41</v>
      </c>
      <c r="D19" s="53">
        <v>380</v>
      </c>
      <c r="E19" s="19"/>
      <c r="F19" s="19"/>
      <c r="G19" s="20">
        <f t="shared" si="0"/>
        <v>0</v>
      </c>
      <c r="H19" s="20">
        <f t="shared" si="1"/>
        <v>0</v>
      </c>
      <c r="I19" s="15" t="s">
        <v>10</v>
      </c>
    </row>
    <row r="20" spans="1:9" ht="34.5" customHeight="1" x14ac:dyDescent="0.2">
      <c r="A20" s="16">
        <v>14</v>
      </c>
      <c r="B20" s="52" t="s">
        <v>53</v>
      </c>
      <c r="C20" s="38" t="s">
        <v>47</v>
      </c>
      <c r="D20" s="53">
        <v>41</v>
      </c>
      <c r="E20" s="19"/>
      <c r="F20" s="19"/>
      <c r="G20" s="20">
        <f t="shared" si="0"/>
        <v>0</v>
      </c>
      <c r="H20" s="20">
        <f t="shared" si="1"/>
        <v>0</v>
      </c>
      <c r="I20" s="15" t="s">
        <v>10</v>
      </c>
    </row>
    <row r="21" spans="1:9" ht="43.5" customHeight="1" x14ac:dyDescent="0.2">
      <c r="A21" s="16">
        <v>15</v>
      </c>
      <c r="B21" s="54" t="s">
        <v>14</v>
      </c>
      <c r="C21" s="38" t="s">
        <v>47</v>
      </c>
      <c r="D21" s="53">
        <v>41</v>
      </c>
      <c r="E21" s="19"/>
      <c r="F21" s="19"/>
      <c r="G21" s="20">
        <f t="shared" si="0"/>
        <v>0</v>
      </c>
      <c r="H21" s="20">
        <f t="shared" si="1"/>
        <v>0</v>
      </c>
      <c r="I21" s="15" t="s">
        <v>10</v>
      </c>
    </row>
    <row r="22" spans="1:9" ht="32.25" customHeight="1" x14ac:dyDescent="0.2">
      <c r="A22" s="16">
        <v>16</v>
      </c>
      <c r="B22" s="52" t="s">
        <v>54</v>
      </c>
      <c r="C22" s="38" t="s">
        <v>47</v>
      </c>
      <c r="D22" s="53">
        <v>114</v>
      </c>
      <c r="E22" s="19"/>
      <c r="F22" s="19"/>
      <c r="G22" s="20">
        <f t="shared" si="0"/>
        <v>0</v>
      </c>
      <c r="H22" s="20">
        <f t="shared" si="1"/>
        <v>0</v>
      </c>
      <c r="I22" s="15" t="s">
        <v>16</v>
      </c>
    </row>
    <row r="23" spans="1:9" ht="19.5" customHeight="1" x14ac:dyDescent="0.2">
      <c r="A23" s="10"/>
      <c r="B23" s="55" t="s">
        <v>55</v>
      </c>
      <c r="C23" s="56"/>
      <c r="D23" s="24"/>
      <c r="E23" s="19"/>
      <c r="F23" s="19"/>
      <c r="G23" s="20"/>
      <c r="H23" s="20"/>
      <c r="I23" s="15"/>
    </row>
    <row r="24" spans="1:9" ht="19.5" customHeight="1" x14ac:dyDescent="0.2">
      <c r="A24" s="16">
        <v>17</v>
      </c>
      <c r="B24" s="52" t="s">
        <v>56</v>
      </c>
      <c r="C24" s="38" t="s">
        <v>41</v>
      </c>
      <c r="D24" s="53">
        <v>9.5</v>
      </c>
      <c r="E24" s="19"/>
      <c r="F24" s="19"/>
      <c r="G24" s="20">
        <f t="shared" si="0"/>
        <v>0</v>
      </c>
      <c r="H24" s="20">
        <f t="shared" si="1"/>
        <v>0</v>
      </c>
      <c r="I24" s="15" t="s">
        <v>10</v>
      </c>
    </row>
    <row r="25" spans="1:9" ht="19.5" customHeight="1" x14ac:dyDescent="0.2">
      <c r="A25" s="16">
        <v>18</v>
      </c>
      <c r="B25" s="52" t="s">
        <v>57</v>
      </c>
      <c r="C25" s="38" t="s">
        <v>41</v>
      </c>
      <c r="D25" s="53">
        <v>39.5</v>
      </c>
      <c r="E25" s="19"/>
      <c r="F25" s="19"/>
      <c r="G25" s="20">
        <f t="shared" si="0"/>
        <v>0</v>
      </c>
      <c r="H25" s="20">
        <f t="shared" si="1"/>
        <v>0</v>
      </c>
      <c r="I25" s="15" t="s">
        <v>10</v>
      </c>
    </row>
    <row r="26" spans="1:9" ht="28.5" customHeight="1" x14ac:dyDescent="0.2">
      <c r="A26" s="16">
        <v>19</v>
      </c>
      <c r="B26" s="52" t="s">
        <v>58</v>
      </c>
      <c r="C26" s="38" t="s">
        <v>41</v>
      </c>
      <c r="D26" s="18">
        <v>100</v>
      </c>
      <c r="E26" s="19"/>
      <c r="F26" s="19"/>
      <c r="G26" s="20">
        <f t="shared" si="0"/>
        <v>0</v>
      </c>
      <c r="H26" s="20">
        <f t="shared" si="1"/>
        <v>0</v>
      </c>
      <c r="I26" s="15" t="s">
        <v>10</v>
      </c>
    </row>
    <row r="27" spans="1:9" ht="29.25" customHeight="1" x14ac:dyDescent="0.2">
      <c r="A27" s="16">
        <v>20</v>
      </c>
      <c r="B27" s="52" t="s">
        <v>59</v>
      </c>
      <c r="C27" s="38" t="s">
        <v>41</v>
      </c>
      <c r="D27" s="18">
        <v>12</v>
      </c>
      <c r="E27" s="19"/>
      <c r="F27" s="19"/>
      <c r="G27" s="20">
        <f t="shared" si="0"/>
        <v>0</v>
      </c>
      <c r="H27" s="20">
        <f t="shared" si="1"/>
        <v>0</v>
      </c>
      <c r="I27" s="15" t="s">
        <v>10</v>
      </c>
    </row>
    <row r="28" spans="1:9" ht="19.5" customHeight="1" x14ac:dyDescent="0.2">
      <c r="A28" s="49"/>
      <c r="B28" s="50" t="s">
        <v>60</v>
      </c>
      <c r="C28" s="50"/>
      <c r="D28" s="51"/>
      <c r="E28" s="19"/>
      <c r="F28" s="19"/>
      <c r="G28" s="20"/>
      <c r="H28" s="20"/>
      <c r="I28" s="15"/>
    </row>
    <row r="29" spans="1:9" ht="19.5" customHeight="1" x14ac:dyDescent="0.2">
      <c r="A29" s="23">
        <v>21</v>
      </c>
      <c r="B29" s="52" t="s">
        <v>61</v>
      </c>
      <c r="C29" s="57" t="s">
        <v>39</v>
      </c>
      <c r="D29" s="53">
        <v>1899.6</v>
      </c>
      <c r="E29" s="19"/>
      <c r="F29" s="19"/>
      <c r="G29" s="20">
        <f t="shared" si="0"/>
        <v>0</v>
      </c>
      <c r="H29" s="20">
        <f t="shared" si="1"/>
        <v>0</v>
      </c>
      <c r="I29" s="15" t="s">
        <v>16</v>
      </c>
    </row>
    <row r="30" spans="1:9" ht="33.75" customHeight="1" x14ac:dyDescent="0.2">
      <c r="A30" s="23">
        <v>22</v>
      </c>
      <c r="B30" s="58" t="s">
        <v>62</v>
      </c>
      <c r="C30" s="38" t="s">
        <v>41</v>
      </c>
      <c r="D30" s="59">
        <v>380</v>
      </c>
      <c r="E30" s="19"/>
      <c r="F30" s="19"/>
      <c r="G30" s="20">
        <f t="shared" si="0"/>
        <v>0</v>
      </c>
      <c r="H30" s="20">
        <f t="shared" si="1"/>
        <v>0</v>
      </c>
      <c r="I30" s="15" t="s">
        <v>16</v>
      </c>
    </row>
    <row r="31" spans="1:9" ht="19.5" customHeight="1" x14ac:dyDescent="0.2">
      <c r="A31" s="60"/>
      <c r="B31" s="61" t="s">
        <v>63</v>
      </c>
      <c r="C31" s="62"/>
      <c r="D31" s="63"/>
      <c r="E31" s="19"/>
      <c r="F31" s="19"/>
      <c r="G31" s="20"/>
      <c r="H31" s="20"/>
      <c r="I31" s="15"/>
    </row>
    <row r="32" spans="1:9" ht="34.5" customHeight="1" x14ac:dyDescent="0.2">
      <c r="A32" s="16">
        <v>23</v>
      </c>
      <c r="B32" s="52" t="s">
        <v>64</v>
      </c>
      <c r="C32" s="38" t="s">
        <v>47</v>
      </c>
      <c r="D32" s="53">
        <v>24.82</v>
      </c>
      <c r="E32" s="19"/>
      <c r="F32" s="19"/>
      <c r="G32" s="20">
        <f t="shared" si="0"/>
        <v>0</v>
      </c>
      <c r="H32" s="20">
        <f t="shared" si="1"/>
        <v>0</v>
      </c>
      <c r="I32" s="15" t="s">
        <v>16</v>
      </c>
    </row>
    <row r="33" spans="1:9" ht="27" customHeight="1" x14ac:dyDescent="0.2">
      <c r="A33" s="16">
        <v>24</v>
      </c>
      <c r="B33" s="52" t="s">
        <v>65</v>
      </c>
      <c r="C33" s="38" t="s">
        <v>47</v>
      </c>
      <c r="D33" s="53">
        <v>1</v>
      </c>
      <c r="E33" s="19"/>
      <c r="F33" s="19"/>
      <c r="G33" s="20">
        <f t="shared" si="0"/>
        <v>0</v>
      </c>
      <c r="H33" s="20">
        <f t="shared" si="1"/>
        <v>0</v>
      </c>
      <c r="I33" s="15" t="s">
        <v>16</v>
      </c>
    </row>
    <row r="34" spans="1:9" ht="40.5" customHeight="1" x14ac:dyDescent="0.2">
      <c r="A34" s="16">
        <v>25</v>
      </c>
      <c r="B34" s="52" t="s">
        <v>66</v>
      </c>
      <c r="C34" s="38" t="s">
        <v>47</v>
      </c>
      <c r="D34" s="53">
        <v>76</v>
      </c>
      <c r="E34" s="19"/>
      <c r="F34" s="19"/>
      <c r="G34" s="20">
        <f t="shared" si="0"/>
        <v>0</v>
      </c>
      <c r="H34" s="20">
        <f t="shared" si="1"/>
        <v>0</v>
      </c>
      <c r="I34" s="15" t="s">
        <v>16</v>
      </c>
    </row>
    <row r="35" spans="1:9" ht="30" customHeight="1" x14ac:dyDescent="0.2">
      <c r="A35" s="16">
        <v>26</v>
      </c>
      <c r="B35" s="64" t="s">
        <v>67</v>
      </c>
      <c r="C35" s="38" t="s">
        <v>37</v>
      </c>
      <c r="D35" s="53">
        <v>120</v>
      </c>
      <c r="E35" s="19"/>
      <c r="F35" s="19"/>
      <c r="G35" s="20">
        <f t="shared" si="0"/>
        <v>0</v>
      </c>
      <c r="H35" s="20">
        <f t="shared" si="1"/>
        <v>0</v>
      </c>
      <c r="I35" s="15" t="s">
        <v>10</v>
      </c>
    </row>
    <row r="36" spans="1:9" ht="20.25" customHeight="1" x14ac:dyDescent="0.2">
      <c r="A36" s="16">
        <v>27</v>
      </c>
      <c r="B36" s="58" t="s">
        <v>17</v>
      </c>
      <c r="C36" s="65" t="s">
        <v>41</v>
      </c>
      <c r="D36" s="59">
        <v>380</v>
      </c>
      <c r="E36" s="19"/>
      <c r="F36" s="19"/>
      <c r="G36" s="20">
        <f t="shared" si="0"/>
        <v>0</v>
      </c>
      <c r="H36" s="20">
        <f t="shared" si="1"/>
        <v>0</v>
      </c>
      <c r="I36" s="15" t="s">
        <v>16</v>
      </c>
    </row>
    <row r="37" spans="1:9" ht="20.25" customHeight="1" x14ac:dyDescent="0.2">
      <c r="A37" s="66"/>
      <c r="B37" s="61" t="s">
        <v>68</v>
      </c>
      <c r="C37" s="61"/>
      <c r="D37" s="67"/>
      <c r="E37" s="19"/>
      <c r="F37" s="19"/>
      <c r="G37" s="20"/>
      <c r="H37" s="20"/>
      <c r="I37" s="15"/>
    </row>
    <row r="38" spans="1:9" ht="20.25" customHeight="1" x14ac:dyDescent="0.2">
      <c r="A38" s="60">
        <v>28</v>
      </c>
      <c r="B38" s="62" t="s">
        <v>69</v>
      </c>
      <c r="C38" s="57" t="s">
        <v>39</v>
      </c>
      <c r="D38" s="63">
        <v>350</v>
      </c>
      <c r="E38" s="19"/>
      <c r="F38" s="19"/>
      <c r="G38" s="20">
        <f t="shared" si="0"/>
        <v>0</v>
      </c>
      <c r="H38" s="20">
        <f t="shared" si="1"/>
        <v>0</v>
      </c>
      <c r="I38" s="15" t="s">
        <v>10</v>
      </c>
    </row>
    <row r="39" spans="1:9" ht="46.5" customHeight="1" x14ac:dyDescent="0.2">
      <c r="A39" s="60">
        <v>29</v>
      </c>
      <c r="B39" s="68" t="s">
        <v>70</v>
      </c>
      <c r="C39" s="57" t="s">
        <v>39</v>
      </c>
      <c r="D39" s="69">
        <v>9825.76</v>
      </c>
      <c r="E39" s="19"/>
      <c r="F39" s="19"/>
      <c r="G39" s="20">
        <f t="shared" si="0"/>
        <v>0</v>
      </c>
      <c r="H39" s="20">
        <f t="shared" si="1"/>
        <v>0</v>
      </c>
      <c r="I39" s="15" t="s">
        <v>16</v>
      </c>
    </row>
    <row r="40" spans="1:9" ht="57" customHeight="1" x14ac:dyDescent="0.2">
      <c r="A40" s="60">
        <v>30</v>
      </c>
      <c r="B40" s="62" t="s">
        <v>71</v>
      </c>
      <c r="C40" s="60" t="s">
        <v>41</v>
      </c>
      <c r="D40" s="63">
        <v>412.3</v>
      </c>
      <c r="E40" s="19"/>
      <c r="F40" s="19"/>
      <c r="G40" s="20">
        <f t="shared" si="0"/>
        <v>0</v>
      </c>
      <c r="H40" s="20">
        <f t="shared" si="1"/>
        <v>0</v>
      </c>
      <c r="I40" s="15" t="s">
        <v>16</v>
      </c>
    </row>
    <row r="41" spans="1:9" ht="19.5" customHeight="1" x14ac:dyDescent="0.2">
      <c r="A41" s="16"/>
      <c r="B41" s="70" t="s">
        <v>72</v>
      </c>
      <c r="C41" s="10"/>
      <c r="D41" s="24"/>
      <c r="E41" s="19"/>
      <c r="F41" s="19"/>
      <c r="G41" s="20"/>
      <c r="H41" s="25">
        <f>SUM(H6:H40)</f>
        <v>0</v>
      </c>
      <c r="I41" s="15"/>
    </row>
    <row r="42" spans="1:9" ht="19.5" customHeight="1" x14ac:dyDescent="0.2">
      <c r="A42" s="10" t="s">
        <v>13</v>
      </c>
      <c r="B42" s="11" t="s">
        <v>73</v>
      </c>
      <c r="C42" s="12"/>
      <c r="D42" s="4"/>
      <c r="E42" s="19"/>
      <c r="F42" s="19"/>
      <c r="G42" s="20"/>
      <c r="H42" s="20"/>
      <c r="I42" s="15"/>
    </row>
    <row r="43" spans="1:9" ht="19.5" customHeight="1" x14ac:dyDescent="0.2">
      <c r="A43" s="10"/>
      <c r="B43" s="11" t="s">
        <v>74</v>
      </c>
      <c r="C43" s="12"/>
      <c r="D43" s="4"/>
      <c r="E43" s="19"/>
      <c r="F43" s="19"/>
      <c r="G43" s="20"/>
      <c r="H43" s="20"/>
      <c r="I43" s="15"/>
    </row>
    <row r="44" spans="1:9" ht="66.75" customHeight="1" x14ac:dyDescent="0.2">
      <c r="A44" s="16">
        <v>31</v>
      </c>
      <c r="B44" s="21" t="s">
        <v>75</v>
      </c>
      <c r="C44" s="65" t="s">
        <v>41</v>
      </c>
      <c r="D44" s="18">
        <v>245.6</v>
      </c>
      <c r="E44" s="19"/>
      <c r="F44" s="19"/>
      <c r="G44" s="20">
        <f t="shared" si="0"/>
        <v>0</v>
      </c>
      <c r="H44" s="20">
        <f t="shared" si="1"/>
        <v>0</v>
      </c>
      <c r="I44" s="15" t="s">
        <v>19</v>
      </c>
    </row>
    <row r="45" spans="1:9" ht="64.5" customHeight="1" x14ac:dyDescent="0.2">
      <c r="A45" s="16">
        <v>32</v>
      </c>
      <c r="B45" s="21" t="s">
        <v>186</v>
      </c>
      <c r="C45" s="65" t="s">
        <v>41</v>
      </c>
      <c r="D45" s="18">
        <v>325</v>
      </c>
      <c r="E45" s="19"/>
      <c r="F45" s="19"/>
      <c r="G45" s="20">
        <f t="shared" si="0"/>
        <v>0</v>
      </c>
      <c r="H45" s="20">
        <f t="shared" si="1"/>
        <v>0</v>
      </c>
      <c r="I45" s="15" t="s">
        <v>19</v>
      </c>
    </row>
    <row r="46" spans="1:9" ht="48.75" customHeight="1" x14ac:dyDescent="0.2">
      <c r="A46" s="16">
        <v>33</v>
      </c>
      <c r="B46" s="21" t="s">
        <v>208</v>
      </c>
      <c r="C46" s="17" t="s">
        <v>37</v>
      </c>
      <c r="D46" s="18">
        <v>18</v>
      </c>
      <c r="E46" s="19"/>
      <c r="F46" s="19"/>
      <c r="G46" s="20">
        <f t="shared" si="0"/>
        <v>0</v>
      </c>
      <c r="H46" s="20">
        <f t="shared" si="1"/>
        <v>0</v>
      </c>
      <c r="I46" s="15" t="s">
        <v>19</v>
      </c>
    </row>
    <row r="47" spans="1:9" ht="31.5" customHeight="1" x14ac:dyDescent="0.2">
      <c r="A47" s="16">
        <v>34</v>
      </c>
      <c r="B47" s="22" t="s">
        <v>76</v>
      </c>
      <c r="C47" s="17" t="s">
        <v>37</v>
      </c>
      <c r="D47" s="18">
        <v>36</v>
      </c>
      <c r="E47" s="19"/>
      <c r="F47" s="19"/>
      <c r="G47" s="20">
        <f t="shared" si="0"/>
        <v>0</v>
      </c>
      <c r="H47" s="20">
        <f t="shared" si="1"/>
        <v>0</v>
      </c>
      <c r="I47" s="15" t="s">
        <v>16</v>
      </c>
    </row>
    <row r="48" spans="1:9" ht="56.25" customHeight="1" x14ac:dyDescent="0.2">
      <c r="A48" s="16">
        <v>35</v>
      </c>
      <c r="B48" s="21" t="s">
        <v>219</v>
      </c>
      <c r="C48" s="17" t="s">
        <v>37</v>
      </c>
      <c r="D48" s="18">
        <v>18</v>
      </c>
      <c r="E48" s="19"/>
      <c r="F48" s="19"/>
      <c r="G48" s="20">
        <f t="shared" si="0"/>
        <v>0</v>
      </c>
      <c r="H48" s="20">
        <f t="shared" si="1"/>
        <v>0</v>
      </c>
      <c r="I48" s="15" t="s">
        <v>19</v>
      </c>
    </row>
    <row r="49" spans="1:9" ht="55.5" customHeight="1" x14ac:dyDescent="0.2">
      <c r="A49" s="16">
        <v>36</v>
      </c>
      <c r="B49" s="21" t="s">
        <v>209</v>
      </c>
      <c r="C49" s="17" t="s">
        <v>37</v>
      </c>
      <c r="D49" s="18">
        <v>18</v>
      </c>
      <c r="E49" s="19"/>
      <c r="F49" s="19"/>
      <c r="G49" s="20">
        <f t="shared" si="0"/>
        <v>0</v>
      </c>
      <c r="H49" s="20">
        <f t="shared" si="1"/>
        <v>0</v>
      </c>
      <c r="I49" s="15" t="s">
        <v>19</v>
      </c>
    </row>
    <row r="50" spans="1:9" ht="55.5" customHeight="1" x14ac:dyDescent="0.2">
      <c r="A50" s="16">
        <v>37</v>
      </c>
      <c r="B50" s="21" t="s">
        <v>210</v>
      </c>
      <c r="C50" s="17" t="s">
        <v>37</v>
      </c>
      <c r="D50" s="18">
        <v>14.55</v>
      </c>
      <c r="E50" s="19"/>
      <c r="F50" s="19"/>
      <c r="G50" s="20">
        <f t="shared" si="0"/>
        <v>0</v>
      </c>
      <c r="H50" s="20">
        <f t="shared" si="1"/>
        <v>0</v>
      </c>
      <c r="I50" s="15" t="s">
        <v>19</v>
      </c>
    </row>
    <row r="51" spans="1:9" ht="55.5" customHeight="1" x14ac:dyDescent="0.2">
      <c r="A51" s="16">
        <v>38</v>
      </c>
      <c r="B51" s="21" t="s">
        <v>211</v>
      </c>
      <c r="C51" s="17" t="s">
        <v>37</v>
      </c>
      <c r="D51" s="18">
        <v>4.8</v>
      </c>
      <c r="E51" s="19"/>
      <c r="F51" s="19"/>
      <c r="G51" s="20">
        <f t="shared" si="0"/>
        <v>0</v>
      </c>
      <c r="H51" s="20">
        <f t="shared" si="1"/>
        <v>0</v>
      </c>
      <c r="I51" s="15" t="s">
        <v>19</v>
      </c>
    </row>
    <row r="52" spans="1:9" ht="44.25" customHeight="1" x14ac:dyDescent="0.2">
      <c r="A52" s="16">
        <v>39</v>
      </c>
      <c r="B52" s="21" t="s">
        <v>212</v>
      </c>
      <c r="C52" s="17" t="s">
        <v>37</v>
      </c>
      <c r="D52" s="18">
        <v>36</v>
      </c>
      <c r="E52" s="19"/>
      <c r="F52" s="19"/>
      <c r="G52" s="20">
        <f t="shared" si="0"/>
        <v>0</v>
      </c>
      <c r="H52" s="20">
        <f t="shared" si="1"/>
        <v>0</v>
      </c>
      <c r="I52" s="15" t="s">
        <v>19</v>
      </c>
    </row>
    <row r="53" spans="1:9" ht="41.25" customHeight="1" x14ac:dyDescent="0.2">
      <c r="A53" s="16">
        <v>40</v>
      </c>
      <c r="B53" s="21" t="s">
        <v>77</v>
      </c>
      <c r="C53" s="17" t="s">
        <v>37</v>
      </c>
      <c r="D53" s="18">
        <v>36</v>
      </c>
      <c r="E53" s="19"/>
      <c r="F53" s="19"/>
      <c r="G53" s="20">
        <f t="shared" si="0"/>
        <v>0</v>
      </c>
      <c r="H53" s="20">
        <f t="shared" si="1"/>
        <v>0</v>
      </c>
      <c r="I53" s="15" t="s">
        <v>19</v>
      </c>
    </row>
    <row r="54" spans="1:9" ht="42" customHeight="1" x14ac:dyDescent="0.2">
      <c r="A54" s="16">
        <v>41</v>
      </c>
      <c r="B54" s="21" t="s">
        <v>213</v>
      </c>
      <c r="C54" s="17" t="s">
        <v>37</v>
      </c>
      <c r="D54" s="18">
        <v>18</v>
      </c>
      <c r="E54" s="19"/>
      <c r="F54" s="19"/>
      <c r="G54" s="20">
        <f t="shared" si="0"/>
        <v>0</v>
      </c>
      <c r="H54" s="20">
        <f t="shared" si="1"/>
        <v>0</v>
      </c>
      <c r="I54" s="15" t="s">
        <v>19</v>
      </c>
    </row>
    <row r="55" spans="1:9" ht="55.5" customHeight="1" x14ac:dyDescent="0.2">
      <c r="A55" s="16">
        <v>42</v>
      </c>
      <c r="B55" s="21" t="s">
        <v>214</v>
      </c>
      <c r="C55" s="17" t="s">
        <v>37</v>
      </c>
      <c r="D55" s="18">
        <v>18</v>
      </c>
      <c r="E55" s="19"/>
      <c r="F55" s="19"/>
      <c r="G55" s="20">
        <f t="shared" si="0"/>
        <v>0</v>
      </c>
      <c r="H55" s="20">
        <f t="shared" si="1"/>
        <v>0</v>
      </c>
      <c r="I55" s="15" t="s">
        <v>19</v>
      </c>
    </row>
    <row r="56" spans="1:9" ht="55.5" customHeight="1" x14ac:dyDescent="0.2">
      <c r="A56" s="16">
        <v>43</v>
      </c>
      <c r="B56" s="21" t="s">
        <v>215</v>
      </c>
      <c r="C56" s="17" t="s">
        <v>37</v>
      </c>
      <c r="D56" s="18">
        <v>36</v>
      </c>
      <c r="E56" s="19"/>
      <c r="F56" s="19"/>
      <c r="G56" s="20">
        <f t="shared" si="0"/>
        <v>0</v>
      </c>
      <c r="H56" s="20">
        <f t="shared" si="1"/>
        <v>0</v>
      </c>
      <c r="I56" s="15" t="s">
        <v>19</v>
      </c>
    </row>
    <row r="57" spans="1:9" ht="36" customHeight="1" x14ac:dyDescent="0.2">
      <c r="A57" s="16">
        <v>44</v>
      </c>
      <c r="B57" s="21" t="s">
        <v>26</v>
      </c>
      <c r="C57" s="17" t="s">
        <v>37</v>
      </c>
      <c r="D57" s="18">
        <v>36</v>
      </c>
      <c r="E57" s="19"/>
      <c r="F57" s="19"/>
      <c r="G57" s="20">
        <f t="shared" si="0"/>
        <v>0</v>
      </c>
      <c r="H57" s="20">
        <f t="shared" si="1"/>
        <v>0</v>
      </c>
      <c r="I57" s="15" t="s">
        <v>19</v>
      </c>
    </row>
    <row r="58" spans="1:9" ht="45" customHeight="1" x14ac:dyDescent="0.2">
      <c r="A58" s="16">
        <v>45</v>
      </c>
      <c r="B58" s="21" t="s">
        <v>27</v>
      </c>
      <c r="C58" s="17" t="s">
        <v>37</v>
      </c>
      <c r="D58" s="18">
        <v>14.7</v>
      </c>
      <c r="E58" s="19"/>
      <c r="F58" s="19"/>
      <c r="G58" s="20">
        <f t="shared" si="0"/>
        <v>0</v>
      </c>
      <c r="H58" s="20">
        <f t="shared" si="1"/>
        <v>0</v>
      </c>
      <c r="I58" s="15" t="s">
        <v>19</v>
      </c>
    </row>
    <row r="59" spans="1:9" ht="67.5" customHeight="1" x14ac:dyDescent="0.2">
      <c r="A59" s="16">
        <v>46</v>
      </c>
      <c r="B59" s="21" t="s">
        <v>78</v>
      </c>
      <c r="C59" s="17" t="s">
        <v>41</v>
      </c>
      <c r="D59" s="18">
        <v>93.5</v>
      </c>
      <c r="E59" s="19"/>
      <c r="F59" s="19"/>
      <c r="G59" s="20">
        <f t="shared" si="0"/>
        <v>0</v>
      </c>
      <c r="H59" s="20">
        <f t="shared" si="1"/>
        <v>0</v>
      </c>
      <c r="I59" s="15" t="s">
        <v>19</v>
      </c>
    </row>
    <row r="60" spans="1:9" s="27" customFormat="1" ht="58.5" customHeight="1" x14ac:dyDescent="0.2">
      <c r="A60" s="16">
        <v>47</v>
      </c>
      <c r="B60" s="21" t="s">
        <v>79</v>
      </c>
      <c r="C60" s="17" t="s">
        <v>41</v>
      </c>
      <c r="D60" s="18">
        <v>114.5</v>
      </c>
      <c r="E60" s="26"/>
      <c r="F60" s="26"/>
      <c r="G60" s="20">
        <f t="shared" si="0"/>
        <v>0</v>
      </c>
      <c r="H60" s="20">
        <f t="shared" si="1"/>
        <v>0</v>
      </c>
      <c r="I60" s="15" t="s">
        <v>19</v>
      </c>
    </row>
    <row r="61" spans="1:9" ht="21.75" customHeight="1" x14ac:dyDescent="0.2">
      <c r="A61" s="71"/>
      <c r="B61" s="72" t="s">
        <v>80</v>
      </c>
      <c r="C61" s="72"/>
      <c r="D61" s="73"/>
      <c r="E61" s="19"/>
      <c r="F61" s="19"/>
      <c r="G61" s="20"/>
      <c r="H61" s="20"/>
      <c r="I61" s="15"/>
    </row>
    <row r="62" spans="1:9" ht="54" customHeight="1" x14ac:dyDescent="0.2">
      <c r="A62" s="16">
        <v>48</v>
      </c>
      <c r="B62" s="62" t="s">
        <v>81</v>
      </c>
      <c r="C62" s="17" t="s">
        <v>41</v>
      </c>
      <c r="D62" s="63">
        <v>21</v>
      </c>
      <c r="E62" s="19"/>
      <c r="F62" s="19"/>
      <c r="G62" s="20">
        <f t="shared" si="0"/>
        <v>0</v>
      </c>
      <c r="H62" s="20">
        <f t="shared" si="1"/>
        <v>0</v>
      </c>
      <c r="I62" s="15" t="s">
        <v>10</v>
      </c>
    </row>
    <row r="63" spans="1:9" ht="114" customHeight="1" x14ac:dyDescent="0.2">
      <c r="A63" s="16">
        <v>49</v>
      </c>
      <c r="B63" s="52" t="s">
        <v>82</v>
      </c>
      <c r="C63" s="38" t="s">
        <v>11</v>
      </c>
      <c r="D63" s="53">
        <v>2</v>
      </c>
      <c r="E63" s="19"/>
      <c r="F63" s="19"/>
      <c r="G63" s="20">
        <f t="shared" si="0"/>
        <v>0</v>
      </c>
      <c r="H63" s="20">
        <f t="shared" si="1"/>
        <v>0</v>
      </c>
      <c r="I63" s="15" t="s">
        <v>19</v>
      </c>
    </row>
    <row r="64" spans="1:9" ht="114" customHeight="1" x14ac:dyDescent="0.2">
      <c r="A64" s="16">
        <v>50</v>
      </c>
      <c r="B64" s="52" t="s">
        <v>83</v>
      </c>
      <c r="C64" s="38" t="s">
        <v>11</v>
      </c>
      <c r="D64" s="53">
        <v>3</v>
      </c>
      <c r="E64" s="19"/>
      <c r="F64" s="19"/>
      <c r="G64" s="20">
        <f t="shared" si="0"/>
        <v>0</v>
      </c>
      <c r="H64" s="20">
        <f t="shared" si="1"/>
        <v>0</v>
      </c>
      <c r="I64" s="15" t="s">
        <v>19</v>
      </c>
    </row>
    <row r="65" spans="1:9" ht="41.25" customHeight="1" x14ac:dyDescent="0.2">
      <c r="A65" s="16">
        <v>51</v>
      </c>
      <c r="B65" s="52" t="s">
        <v>216</v>
      </c>
      <c r="C65" s="17" t="s">
        <v>37</v>
      </c>
      <c r="D65" s="53">
        <v>16</v>
      </c>
      <c r="E65" s="19"/>
      <c r="F65" s="19"/>
      <c r="G65" s="20">
        <f t="shared" si="0"/>
        <v>0</v>
      </c>
      <c r="H65" s="20">
        <f t="shared" si="1"/>
        <v>0</v>
      </c>
      <c r="I65" s="15" t="s">
        <v>19</v>
      </c>
    </row>
    <row r="66" spans="1:9" ht="48" customHeight="1" x14ac:dyDescent="0.2">
      <c r="A66" s="16">
        <v>52</v>
      </c>
      <c r="B66" s="52" t="s">
        <v>217</v>
      </c>
      <c r="C66" s="17" t="s">
        <v>37</v>
      </c>
      <c r="D66" s="53">
        <v>19</v>
      </c>
      <c r="E66" s="19"/>
      <c r="F66" s="19"/>
      <c r="G66" s="20">
        <f t="shared" si="0"/>
        <v>0</v>
      </c>
      <c r="H66" s="20">
        <f t="shared" si="1"/>
        <v>0</v>
      </c>
      <c r="I66" s="15" t="s">
        <v>19</v>
      </c>
    </row>
    <row r="67" spans="1:9" ht="41.25" customHeight="1" x14ac:dyDescent="0.2">
      <c r="A67" s="16">
        <v>53</v>
      </c>
      <c r="B67" s="52" t="s">
        <v>218</v>
      </c>
      <c r="C67" s="17" t="s">
        <v>37</v>
      </c>
      <c r="D67" s="53">
        <v>18</v>
      </c>
      <c r="E67" s="19"/>
      <c r="F67" s="19"/>
      <c r="G67" s="20">
        <f t="shared" si="0"/>
        <v>0</v>
      </c>
      <c r="H67" s="20">
        <f t="shared" si="1"/>
        <v>0</v>
      </c>
      <c r="I67" s="15" t="s">
        <v>19</v>
      </c>
    </row>
    <row r="68" spans="1:9" ht="329.25" customHeight="1" x14ac:dyDescent="0.2">
      <c r="A68" s="16">
        <v>54</v>
      </c>
      <c r="B68" s="52" t="s">
        <v>207</v>
      </c>
      <c r="C68" s="38" t="s">
        <v>11</v>
      </c>
      <c r="D68" s="53">
        <v>1</v>
      </c>
      <c r="E68" s="19"/>
      <c r="F68" s="19"/>
      <c r="G68" s="20">
        <f t="shared" si="0"/>
        <v>0</v>
      </c>
      <c r="H68" s="20">
        <f t="shared" si="1"/>
        <v>0</v>
      </c>
      <c r="I68" s="15" t="s">
        <v>19</v>
      </c>
    </row>
    <row r="69" spans="1:9" ht="129.75" customHeight="1" x14ac:dyDescent="0.2">
      <c r="A69" s="16">
        <v>55</v>
      </c>
      <c r="B69" s="52" t="s">
        <v>84</v>
      </c>
      <c r="C69" s="38" t="s">
        <v>11</v>
      </c>
      <c r="D69" s="53">
        <v>1</v>
      </c>
      <c r="E69" s="19"/>
      <c r="F69" s="19"/>
      <c r="G69" s="20">
        <f t="shared" si="0"/>
        <v>0</v>
      </c>
      <c r="H69" s="20">
        <f t="shared" si="1"/>
        <v>0</v>
      </c>
      <c r="I69" s="15" t="s">
        <v>19</v>
      </c>
    </row>
    <row r="70" spans="1:9" ht="42" customHeight="1" x14ac:dyDescent="0.2">
      <c r="A70" s="16">
        <v>56</v>
      </c>
      <c r="B70" s="52" t="s">
        <v>185</v>
      </c>
      <c r="C70" s="38" t="s">
        <v>41</v>
      </c>
      <c r="D70" s="53">
        <v>3</v>
      </c>
      <c r="E70" s="19"/>
      <c r="F70" s="19"/>
      <c r="G70" s="20">
        <f t="shared" si="0"/>
        <v>0</v>
      </c>
      <c r="H70" s="20">
        <f t="shared" si="1"/>
        <v>0</v>
      </c>
      <c r="I70" s="15" t="s">
        <v>16</v>
      </c>
    </row>
    <row r="71" spans="1:9" ht="24.75" customHeight="1" x14ac:dyDescent="0.2">
      <c r="A71" s="10"/>
      <c r="B71" s="55" t="s">
        <v>85</v>
      </c>
      <c r="C71" s="7"/>
      <c r="D71" s="24"/>
      <c r="E71" s="19"/>
      <c r="F71" s="19"/>
      <c r="G71" s="20"/>
      <c r="H71" s="20"/>
      <c r="I71" s="15"/>
    </row>
    <row r="72" spans="1:9" ht="25.5" x14ac:dyDescent="0.2">
      <c r="A72" s="16">
        <v>57</v>
      </c>
      <c r="B72" s="52" t="s">
        <v>86</v>
      </c>
      <c r="C72" s="38" t="s">
        <v>47</v>
      </c>
      <c r="D72" s="53">
        <v>5.25</v>
      </c>
      <c r="E72" s="19"/>
      <c r="F72" s="19"/>
      <c r="G72" s="20">
        <f t="shared" ref="G72:G132" si="2">+E72+F72</f>
        <v>0</v>
      </c>
      <c r="H72" s="20">
        <f t="shared" ref="H72:H132" si="3">+ROUND(D72*G72,2)</f>
        <v>0</v>
      </c>
      <c r="I72" s="15" t="s">
        <v>16</v>
      </c>
    </row>
    <row r="73" spans="1:9" ht="27" customHeight="1" x14ac:dyDescent="0.2">
      <c r="A73" s="10"/>
      <c r="B73" s="55" t="s">
        <v>87</v>
      </c>
      <c r="C73" s="7"/>
      <c r="D73" s="24"/>
      <c r="E73" s="19"/>
      <c r="F73" s="19"/>
      <c r="G73" s="20"/>
      <c r="H73" s="20"/>
      <c r="I73" s="15"/>
    </row>
    <row r="74" spans="1:9" ht="68.25" customHeight="1" x14ac:dyDescent="0.2">
      <c r="A74" s="16">
        <v>58</v>
      </c>
      <c r="B74" s="52" t="s">
        <v>88</v>
      </c>
      <c r="C74" s="38" t="s">
        <v>41</v>
      </c>
      <c r="D74" s="53">
        <v>21</v>
      </c>
      <c r="E74" s="19"/>
      <c r="F74" s="19"/>
      <c r="G74" s="20">
        <f t="shared" si="2"/>
        <v>0</v>
      </c>
      <c r="H74" s="20">
        <f t="shared" si="3"/>
        <v>0</v>
      </c>
      <c r="I74" s="15" t="s">
        <v>19</v>
      </c>
    </row>
    <row r="75" spans="1:9" ht="20.25" customHeight="1" x14ac:dyDescent="0.2">
      <c r="A75" s="10"/>
      <c r="B75" s="55" t="s">
        <v>89</v>
      </c>
      <c r="C75" s="7"/>
      <c r="D75" s="24"/>
      <c r="E75" s="19"/>
      <c r="F75" s="19"/>
      <c r="G75" s="20"/>
      <c r="H75" s="20"/>
      <c r="I75" s="15"/>
    </row>
    <row r="76" spans="1:9" ht="20.25" customHeight="1" x14ac:dyDescent="0.2">
      <c r="A76" s="16">
        <v>59</v>
      </c>
      <c r="B76" s="52" t="s">
        <v>90</v>
      </c>
      <c r="C76" s="38" t="s">
        <v>41</v>
      </c>
      <c r="D76" s="53">
        <v>187</v>
      </c>
      <c r="E76" s="19"/>
      <c r="F76" s="19"/>
      <c r="G76" s="20">
        <f t="shared" si="2"/>
        <v>0</v>
      </c>
      <c r="H76" s="20">
        <f t="shared" si="3"/>
        <v>0</v>
      </c>
      <c r="I76" s="15" t="s">
        <v>16</v>
      </c>
    </row>
    <row r="77" spans="1:9" ht="20.25" customHeight="1" x14ac:dyDescent="0.2">
      <c r="A77" s="16"/>
      <c r="B77" s="70" t="s">
        <v>91</v>
      </c>
      <c r="C77" s="10"/>
      <c r="D77" s="24"/>
      <c r="E77" s="19"/>
      <c r="F77" s="19"/>
      <c r="G77" s="20"/>
      <c r="H77" s="25">
        <f>SUM(H44:H76)</f>
        <v>0</v>
      </c>
      <c r="I77" s="15"/>
    </row>
    <row r="78" spans="1:9" ht="20.25" customHeight="1" x14ac:dyDescent="0.2">
      <c r="A78" s="10" t="s">
        <v>18</v>
      </c>
      <c r="B78" s="11" t="s">
        <v>92</v>
      </c>
      <c r="C78" s="12"/>
      <c r="D78" s="4"/>
      <c r="E78" s="19"/>
      <c r="F78" s="19"/>
      <c r="G78" s="20"/>
      <c r="H78" s="20"/>
      <c r="I78" s="15"/>
    </row>
    <row r="79" spans="1:9" s="27" customFormat="1" ht="20.25" customHeight="1" x14ac:dyDescent="0.2">
      <c r="A79" s="10"/>
      <c r="B79" s="74" t="s">
        <v>93</v>
      </c>
      <c r="C79" s="12"/>
      <c r="D79" s="4"/>
      <c r="E79" s="26"/>
      <c r="F79" s="26"/>
      <c r="G79" s="20"/>
      <c r="H79" s="20"/>
      <c r="I79" s="15"/>
    </row>
    <row r="80" spans="1:9" ht="24.75" customHeight="1" x14ac:dyDescent="0.2">
      <c r="A80" s="16">
        <v>60</v>
      </c>
      <c r="B80" s="75" t="s">
        <v>20</v>
      </c>
      <c r="C80" s="38" t="s">
        <v>47</v>
      </c>
      <c r="D80" s="18">
        <v>27.6</v>
      </c>
      <c r="E80" s="19"/>
      <c r="F80" s="19"/>
      <c r="G80" s="20">
        <f t="shared" si="2"/>
        <v>0</v>
      </c>
      <c r="H80" s="20">
        <f t="shared" si="3"/>
        <v>0</v>
      </c>
      <c r="I80" s="15" t="s">
        <v>10</v>
      </c>
    </row>
    <row r="81" spans="1:9" s="27" customFormat="1" ht="26.25" customHeight="1" x14ac:dyDescent="0.2">
      <c r="A81" s="16">
        <v>61</v>
      </c>
      <c r="B81" s="75" t="s">
        <v>21</v>
      </c>
      <c r="C81" s="38" t="s">
        <v>47</v>
      </c>
      <c r="D81" s="18">
        <v>27.6</v>
      </c>
      <c r="E81" s="26"/>
      <c r="F81" s="26"/>
      <c r="G81" s="20">
        <f t="shared" si="2"/>
        <v>0</v>
      </c>
      <c r="H81" s="20">
        <f t="shared" si="3"/>
        <v>0</v>
      </c>
      <c r="I81" s="15" t="s">
        <v>10</v>
      </c>
    </row>
    <row r="82" spans="1:9" ht="30.75" customHeight="1" x14ac:dyDescent="0.2">
      <c r="A82" s="16">
        <v>62</v>
      </c>
      <c r="B82" s="75" t="s">
        <v>22</v>
      </c>
      <c r="C82" s="38" t="s">
        <v>47</v>
      </c>
      <c r="D82" s="18">
        <v>7.2</v>
      </c>
      <c r="E82" s="19"/>
      <c r="F82" s="19"/>
      <c r="G82" s="20">
        <f t="shared" si="2"/>
        <v>0</v>
      </c>
      <c r="H82" s="20">
        <f t="shared" si="3"/>
        <v>0</v>
      </c>
      <c r="I82" s="15" t="s">
        <v>10</v>
      </c>
    </row>
    <row r="83" spans="1:9" ht="30.75" customHeight="1" x14ac:dyDescent="0.2">
      <c r="A83" s="16">
        <v>63</v>
      </c>
      <c r="B83" s="75" t="s">
        <v>15</v>
      </c>
      <c r="C83" s="38" t="s">
        <v>47</v>
      </c>
      <c r="D83" s="18">
        <v>20.399999999999999</v>
      </c>
      <c r="E83" s="19"/>
      <c r="F83" s="19"/>
      <c r="G83" s="20">
        <f t="shared" si="2"/>
        <v>0</v>
      </c>
      <c r="H83" s="20">
        <f t="shared" si="3"/>
        <v>0</v>
      </c>
      <c r="I83" s="15" t="s">
        <v>10</v>
      </c>
    </row>
    <row r="84" spans="1:9" ht="17.25" customHeight="1" x14ac:dyDescent="0.2">
      <c r="A84" s="16">
        <v>64</v>
      </c>
      <c r="B84" s="76" t="s">
        <v>94</v>
      </c>
      <c r="C84" s="38" t="s">
        <v>37</v>
      </c>
      <c r="D84" s="18">
        <v>3</v>
      </c>
      <c r="E84" s="19"/>
      <c r="F84" s="19"/>
      <c r="G84" s="20">
        <f t="shared" si="2"/>
        <v>0</v>
      </c>
      <c r="H84" s="20">
        <f t="shared" si="3"/>
        <v>0</v>
      </c>
      <c r="I84" s="15" t="s">
        <v>19</v>
      </c>
    </row>
    <row r="85" spans="1:9" ht="17.25" customHeight="1" x14ac:dyDescent="0.2">
      <c r="A85" s="16">
        <v>65</v>
      </c>
      <c r="B85" s="76" t="s">
        <v>95</v>
      </c>
      <c r="C85" s="38" t="s">
        <v>37</v>
      </c>
      <c r="D85" s="18">
        <v>26</v>
      </c>
      <c r="E85" s="19"/>
      <c r="F85" s="19"/>
      <c r="G85" s="20">
        <f t="shared" si="2"/>
        <v>0</v>
      </c>
      <c r="H85" s="20">
        <f t="shared" si="3"/>
        <v>0</v>
      </c>
      <c r="I85" s="15" t="s">
        <v>19</v>
      </c>
    </row>
    <row r="86" spans="1:9" ht="33.75" customHeight="1" x14ac:dyDescent="0.2">
      <c r="A86" s="16">
        <v>66</v>
      </c>
      <c r="B86" s="76" t="s">
        <v>96</v>
      </c>
      <c r="C86" s="38" t="s">
        <v>37</v>
      </c>
      <c r="D86" s="18">
        <v>4</v>
      </c>
      <c r="E86" s="19"/>
      <c r="F86" s="19"/>
      <c r="G86" s="20">
        <f t="shared" si="2"/>
        <v>0</v>
      </c>
      <c r="H86" s="20">
        <f t="shared" si="3"/>
        <v>0</v>
      </c>
      <c r="I86" s="15" t="s">
        <v>19</v>
      </c>
    </row>
    <row r="87" spans="1:9" ht="18.75" customHeight="1" x14ac:dyDescent="0.2">
      <c r="A87" s="16">
        <v>67</v>
      </c>
      <c r="B87" s="76" t="s">
        <v>97</v>
      </c>
      <c r="C87" s="38" t="s">
        <v>37</v>
      </c>
      <c r="D87" s="18">
        <v>33</v>
      </c>
      <c r="E87" s="19"/>
      <c r="F87" s="19"/>
      <c r="G87" s="20">
        <f t="shared" si="2"/>
        <v>0</v>
      </c>
      <c r="H87" s="20">
        <f t="shared" si="3"/>
        <v>0</v>
      </c>
      <c r="I87" s="15" t="s">
        <v>10</v>
      </c>
    </row>
    <row r="88" spans="1:9" s="28" customFormat="1" ht="18.75" customHeight="1" x14ac:dyDescent="0.2">
      <c r="A88" s="16">
        <v>68</v>
      </c>
      <c r="B88" s="76" t="s">
        <v>98</v>
      </c>
      <c r="C88" s="38" t="s">
        <v>37</v>
      </c>
      <c r="D88" s="18">
        <v>33</v>
      </c>
      <c r="E88" s="26"/>
      <c r="F88" s="26"/>
      <c r="G88" s="20">
        <f t="shared" si="2"/>
        <v>0</v>
      </c>
      <c r="H88" s="20">
        <f t="shared" si="3"/>
        <v>0</v>
      </c>
      <c r="I88" s="15" t="s">
        <v>10</v>
      </c>
    </row>
    <row r="89" spans="1:9" ht="25.5" x14ac:dyDescent="0.2">
      <c r="A89" s="16">
        <v>69</v>
      </c>
      <c r="B89" s="77" t="s">
        <v>99</v>
      </c>
      <c r="C89" s="38" t="s">
        <v>11</v>
      </c>
      <c r="D89" s="18">
        <v>2</v>
      </c>
      <c r="E89" s="19"/>
      <c r="F89" s="19"/>
      <c r="G89" s="20">
        <f t="shared" si="2"/>
        <v>0</v>
      </c>
      <c r="H89" s="20">
        <f t="shared" si="3"/>
        <v>0</v>
      </c>
      <c r="I89" s="15" t="s">
        <v>19</v>
      </c>
    </row>
    <row r="90" spans="1:9" ht="28.5" customHeight="1" x14ac:dyDescent="0.2">
      <c r="A90" s="16">
        <v>70</v>
      </c>
      <c r="B90" s="76" t="s">
        <v>100</v>
      </c>
      <c r="C90" s="16" t="s">
        <v>101</v>
      </c>
      <c r="D90" s="18">
        <v>1</v>
      </c>
      <c r="E90" s="19"/>
      <c r="F90" s="19"/>
      <c r="G90" s="20">
        <f t="shared" si="2"/>
        <v>0</v>
      </c>
      <c r="H90" s="20">
        <f t="shared" si="3"/>
        <v>0</v>
      </c>
      <c r="I90" s="15" t="s">
        <v>16</v>
      </c>
    </row>
    <row r="91" spans="1:9" ht="21" customHeight="1" x14ac:dyDescent="0.2">
      <c r="A91" s="16">
        <v>71</v>
      </c>
      <c r="B91" s="77" t="s">
        <v>102</v>
      </c>
      <c r="C91" s="38" t="s">
        <v>11</v>
      </c>
      <c r="D91" s="18">
        <v>1</v>
      </c>
      <c r="E91" s="19"/>
      <c r="F91" s="19"/>
      <c r="G91" s="20">
        <f t="shared" si="2"/>
        <v>0</v>
      </c>
      <c r="H91" s="20">
        <f t="shared" si="3"/>
        <v>0</v>
      </c>
      <c r="I91" s="15" t="s">
        <v>19</v>
      </c>
    </row>
    <row r="92" spans="1:9" ht="21" customHeight="1" x14ac:dyDescent="0.2">
      <c r="A92" s="16">
        <v>72</v>
      </c>
      <c r="B92" s="77" t="s">
        <v>103</v>
      </c>
      <c r="C92" s="38" t="s">
        <v>11</v>
      </c>
      <c r="D92" s="18">
        <v>1</v>
      </c>
      <c r="E92" s="19"/>
      <c r="F92" s="19"/>
      <c r="G92" s="20">
        <f t="shared" si="2"/>
        <v>0</v>
      </c>
      <c r="H92" s="20">
        <f t="shared" si="3"/>
        <v>0</v>
      </c>
      <c r="I92" s="15" t="s">
        <v>19</v>
      </c>
    </row>
    <row r="93" spans="1:9" ht="21" customHeight="1" x14ac:dyDescent="0.2">
      <c r="A93" s="16">
        <v>73</v>
      </c>
      <c r="B93" s="77" t="s">
        <v>104</v>
      </c>
      <c r="C93" s="38" t="s">
        <v>11</v>
      </c>
      <c r="D93" s="18">
        <v>3</v>
      </c>
      <c r="E93" s="19"/>
      <c r="F93" s="19"/>
      <c r="G93" s="20">
        <f t="shared" si="2"/>
        <v>0</v>
      </c>
      <c r="H93" s="20">
        <f t="shared" si="3"/>
        <v>0</v>
      </c>
      <c r="I93" s="15" t="s">
        <v>19</v>
      </c>
    </row>
    <row r="94" spans="1:9" ht="18" customHeight="1" x14ac:dyDescent="0.2">
      <c r="A94" s="10"/>
      <c r="B94" s="74" t="s">
        <v>105</v>
      </c>
      <c r="C94" s="7"/>
      <c r="D94" s="4"/>
      <c r="E94" s="19"/>
      <c r="F94" s="19"/>
      <c r="G94" s="20"/>
      <c r="H94" s="20"/>
      <c r="I94" s="15"/>
    </row>
    <row r="95" spans="1:9" ht="18" customHeight="1" x14ac:dyDescent="0.2">
      <c r="A95" s="16">
        <v>74</v>
      </c>
      <c r="B95" s="76" t="s">
        <v>106</v>
      </c>
      <c r="C95" s="38" t="s">
        <v>11</v>
      </c>
      <c r="D95" s="18">
        <v>2</v>
      </c>
      <c r="E95" s="19"/>
      <c r="F95" s="19"/>
      <c r="G95" s="20">
        <f t="shared" si="2"/>
        <v>0</v>
      </c>
      <c r="H95" s="20">
        <f t="shared" si="3"/>
        <v>0</v>
      </c>
      <c r="I95" s="15" t="s">
        <v>16</v>
      </c>
    </row>
    <row r="96" spans="1:9" ht="18" customHeight="1" x14ac:dyDescent="0.2">
      <c r="A96" s="10"/>
      <c r="B96" s="74" t="s">
        <v>107</v>
      </c>
      <c r="C96" s="7"/>
      <c r="D96" s="4"/>
      <c r="E96" s="19"/>
      <c r="F96" s="19"/>
      <c r="G96" s="20"/>
      <c r="H96" s="20"/>
      <c r="I96" s="15"/>
    </row>
    <row r="97" spans="1:9" ht="18" customHeight="1" x14ac:dyDescent="0.2">
      <c r="A97" s="16">
        <v>75</v>
      </c>
      <c r="B97" s="76" t="s">
        <v>108</v>
      </c>
      <c r="C97" s="38" t="s">
        <v>37</v>
      </c>
      <c r="D97" s="53">
        <v>34</v>
      </c>
      <c r="E97" s="19"/>
      <c r="F97" s="19"/>
      <c r="G97" s="20">
        <f t="shared" si="2"/>
        <v>0</v>
      </c>
      <c r="H97" s="20">
        <f t="shared" si="3"/>
        <v>0</v>
      </c>
      <c r="I97" s="15" t="s">
        <v>10</v>
      </c>
    </row>
    <row r="98" spans="1:9" ht="25.5" x14ac:dyDescent="0.2">
      <c r="A98" s="16">
        <v>76</v>
      </c>
      <c r="B98" s="76" t="s">
        <v>109</v>
      </c>
      <c r="C98" s="38" t="s">
        <v>41</v>
      </c>
      <c r="D98" s="53">
        <v>17</v>
      </c>
      <c r="E98" s="19"/>
      <c r="F98" s="19"/>
      <c r="G98" s="20">
        <f t="shared" si="2"/>
        <v>0</v>
      </c>
      <c r="H98" s="20">
        <f t="shared" si="3"/>
        <v>0</v>
      </c>
      <c r="I98" s="15" t="s">
        <v>10</v>
      </c>
    </row>
    <row r="99" spans="1:9" ht="32.25" customHeight="1" x14ac:dyDescent="0.2">
      <c r="A99" s="16">
        <v>77</v>
      </c>
      <c r="B99" s="76" t="s">
        <v>110</v>
      </c>
      <c r="C99" s="38" t="s">
        <v>47</v>
      </c>
      <c r="D99" s="18">
        <v>19.55</v>
      </c>
      <c r="E99" s="19"/>
      <c r="F99" s="19"/>
      <c r="G99" s="20">
        <f t="shared" si="2"/>
        <v>0</v>
      </c>
      <c r="H99" s="20">
        <f t="shared" si="3"/>
        <v>0</v>
      </c>
      <c r="I99" s="15" t="s">
        <v>10</v>
      </c>
    </row>
    <row r="100" spans="1:9" ht="32.25" customHeight="1" x14ac:dyDescent="0.2">
      <c r="A100" s="16">
        <v>78</v>
      </c>
      <c r="B100" s="76" t="s">
        <v>111</v>
      </c>
      <c r="C100" s="38" t="s">
        <v>47</v>
      </c>
      <c r="D100" s="18">
        <v>15.1</v>
      </c>
      <c r="E100" s="19"/>
      <c r="F100" s="19"/>
      <c r="G100" s="20">
        <f t="shared" si="2"/>
        <v>0</v>
      </c>
      <c r="H100" s="20">
        <f t="shared" si="3"/>
        <v>0</v>
      </c>
      <c r="I100" s="15" t="s">
        <v>16</v>
      </c>
    </row>
    <row r="101" spans="1:9" ht="32.25" customHeight="1" x14ac:dyDescent="0.2">
      <c r="A101" s="16">
        <v>79</v>
      </c>
      <c r="B101" s="76" t="s">
        <v>112</v>
      </c>
      <c r="C101" s="38" t="s">
        <v>47</v>
      </c>
      <c r="D101" s="18">
        <v>14.45</v>
      </c>
      <c r="E101" s="19"/>
      <c r="F101" s="19"/>
      <c r="G101" s="20">
        <f t="shared" si="2"/>
        <v>0</v>
      </c>
      <c r="H101" s="20">
        <f t="shared" si="3"/>
        <v>0</v>
      </c>
      <c r="I101" s="15" t="s">
        <v>16</v>
      </c>
    </row>
    <row r="102" spans="1:9" ht="46.5" customHeight="1" x14ac:dyDescent="0.2">
      <c r="A102" s="16">
        <v>80</v>
      </c>
      <c r="B102" s="76" t="s">
        <v>113</v>
      </c>
      <c r="C102" s="38" t="s">
        <v>41</v>
      </c>
      <c r="D102" s="53">
        <v>17</v>
      </c>
      <c r="E102" s="19"/>
      <c r="F102" s="19"/>
      <c r="G102" s="20">
        <f t="shared" si="2"/>
        <v>0</v>
      </c>
      <c r="H102" s="20">
        <f t="shared" si="3"/>
        <v>0</v>
      </c>
      <c r="I102" s="15" t="s">
        <v>16</v>
      </c>
    </row>
    <row r="103" spans="1:9" ht="20.25" customHeight="1" x14ac:dyDescent="0.2">
      <c r="A103" s="16">
        <v>81</v>
      </c>
      <c r="B103" s="76" t="s">
        <v>94</v>
      </c>
      <c r="C103" s="38" t="s">
        <v>37</v>
      </c>
      <c r="D103" s="53">
        <v>16</v>
      </c>
      <c r="E103" s="19"/>
      <c r="F103" s="19"/>
      <c r="G103" s="20">
        <f t="shared" si="2"/>
        <v>0</v>
      </c>
      <c r="H103" s="20">
        <f t="shared" si="3"/>
        <v>0</v>
      </c>
      <c r="I103" s="15" t="s">
        <v>19</v>
      </c>
    </row>
    <row r="104" spans="1:9" ht="20.25" customHeight="1" x14ac:dyDescent="0.2">
      <c r="A104" s="16">
        <v>82</v>
      </c>
      <c r="B104" s="76" t="s">
        <v>114</v>
      </c>
      <c r="C104" s="38" t="s">
        <v>37</v>
      </c>
      <c r="D104" s="53">
        <v>16</v>
      </c>
      <c r="E104" s="19"/>
      <c r="F104" s="19"/>
      <c r="G104" s="20">
        <f t="shared" si="2"/>
        <v>0</v>
      </c>
      <c r="H104" s="20">
        <f t="shared" si="3"/>
        <v>0</v>
      </c>
      <c r="I104" s="15" t="s">
        <v>10</v>
      </c>
    </row>
    <row r="105" spans="1:9" ht="20.25" customHeight="1" x14ac:dyDescent="0.2">
      <c r="A105" s="16">
        <v>83</v>
      </c>
      <c r="B105" s="76" t="s">
        <v>115</v>
      </c>
      <c r="C105" s="38" t="s">
        <v>37</v>
      </c>
      <c r="D105" s="53">
        <v>16</v>
      </c>
      <c r="E105" s="19"/>
      <c r="F105" s="19"/>
      <c r="G105" s="20">
        <f t="shared" si="2"/>
        <v>0</v>
      </c>
      <c r="H105" s="20">
        <f t="shared" si="3"/>
        <v>0</v>
      </c>
      <c r="I105" s="15" t="s">
        <v>10</v>
      </c>
    </row>
    <row r="106" spans="1:9" ht="20.25" customHeight="1" x14ac:dyDescent="0.2">
      <c r="A106" s="16">
        <v>84</v>
      </c>
      <c r="B106" s="76" t="s">
        <v>116</v>
      </c>
      <c r="C106" s="38" t="s">
        <v>11</v>
      </c>
      <c r="D106" s="53">
        <v>1</v>
      </c>
      <c r="E106" s="19"/>
      <c r="F106" s="19"/>
      <c r="G106" s="20">
        <f t="shared" si="2"/>
        <v>0</v>
      </c>
      <c r="H106" s="20">
        <f t="shared" si="3"/>
        <v>0</v>
      </c>
      <c r="I106" s="15" t="s">
        <v>19</v>
      </c>
    </row>
    <row r="107" spans="1:9" ht="30" customHeight="1" x14ac:dyDescent="0.2">
      <c r="A107" s="16">
        <v>85</v>
      </c>
      <c r="B107" s="76" t="s">
        <v>117</v>
      </c>
      <c r="C107" s="38" t="s">
        <v>11</v>
      </c>
      <c r="D107" s="53">
        <v>2</v>
      </c>
      <c r="E107" s="19"/>
      <c r="F107" s="19"/>
      <c r="G107" s="20">
        <f t="shared" si="2"/>
        <v>0</v>
      </c>
      <c r="H107" s="20">
        <f t="shared" si="3"/>
        <v>0</v>
      </c>
      <c r="I107" s="15" t="s">
        <v>19</v>
      </c>
    </row>
    <row r="108" spans="1:9" ht="20.25" customHeight="1" x14ac:dyDescent="0.2">
      <c r="A108" s="16">
        <v>86</v>
      </c>
      <c r="B108" s="76" t="s">
        <v>118</v>
      </c>
      <c r="C108" s="38" t="s">
        <v>11</v>
      </c>
      <c r="D108" s="53">
        <v>2</v>
      </c>
      <c r="E108" s="19"/>
      <c r="F108" s="19"/>
      <c r="G108" s="20">
        <f t="shared" si="2"/>
        <v>0</v>
      </c>
      <c r="H108" s="20">
        <f t="shared" si="3"/>
        <v>0</v>
      </c>
      <c r="I108" s="15" t="s">
        <v>19</v>
      </c>
    </row>
    <row r="109" spans="1:9" ht="20.25" customHeight="1" x14ac:dyDescent="0.2">
      <c r="A109" s="16">
        <v>87</v>
      </c>
      <c r="B109" s="76" t="s">
        <v>119</v>
      </c>
      <c r="C109" s="38" t="s">
        <v>11</v>
      </c>
      <c r="D109" s="53">
        <v>2</v>
      </c>
      <c r="E109" s="19"/>
      <c r="F109" s="19"/>
      <c r="G109" s="20">
        <f t="shared" si="2"/>
        <v>0</v>
      </c>
      <c r="H109" s="20">
        <f t="shared" si="3"/>
        <v>0</v>
      </c>
      <c r="I109" s="15" t="s">
        <v>19</v>
      </c>
    </row>
    <row r="110" spans="1:9" ht="20.25" customHeight="1" x14ac:dyDescent="0.2">
      <c r="A110" s="16">
        <v>88</v>
      </c>
      <c r="B110" s="76" t="s">
        <v>120</v>
      </c>
      <c r="C110" s="38" t="s">
        <v>11</v>
      </c>
      <c r="D110" s="53">
        <v>2</v>
      </c>
      <c r="E110" s="19"/>
      <c r="F110" s="19"/>
      <c r="G110" s="20">
        <f t="shared" si="2"/>
        <v>0</v>
      </c>
      <c r="H110" s="20">
        <f t="shared" si="3"/>
        <v>0</v>
      </c>
      <c r="I110" s="15" t="s">
        <v>19</v>
      </c>
    </row>
    <row r="111" spans="1:9" ht="20.25" customHeight="1" x14ac:dyDescent="0.2">
      <c r="A111" s="16">
        <v>89</v>
      </c>
      <c r="B111" s="76" t="s">
        <v>23</v>
      </c>
      <c r="C111" s="38" t="s">
        <v>11</v>
      </c>
      <c r="D111" s="53">
        <v>1</v>
      </c>
      <c r="E111" s="19"/>
      <c r="F111" s="19"/>
      <c r="G111" s="20">
        <f t="shared" si="2"/>
        <v>0</v>
      </c>
      <c r="H111" s="20">
        <f t="shared" si="3"/>
        <v>0</v>
      </c>
      <c r="I111" s="15" t="s">
        <v>16</v>
      </c>
    </row>
    <row r="112" spans="1:9" ht="22.5" customHeight="1" x14ac:dyDescent="0.2">
      <c r="A112" s="16"/>
      <c r="B112" s="78" t="s">
        <v>24</v>
      </c>
      <c r="C112" s="78"/>
      <c r="D112" s="53"/>
      <c r="E112" s="19"/>
      <c r="F112" s="19"/>
      <c r="G112" s="20"/>
      <c r="H112" s="20"/>
      <c r="I112" s="15"/>
    </row>
    <row r="113" spans="1:9" ht="23.25" customHeight="1" x14ac:dyDescent="0.2">
      <c r="A113" s="16">
        <v>90</v>
      </c>
      <c r="B113" s="76" t="s">
        <v>108</v>
      </c>
      <c r="C113" s="38" t="s">
        <v>37</v>
      </c>
      <c r="D113" s="53">
        <v>48</v>
      </c>
      <c r="E113" s="19"/>
      <c r="F113" s="19"/>
      <c r="G113" s="20">
        <f t="shared" si="2"/>
        <v>0</v>
      </c>
      <c r="H113" s="20">
        <f t="shared" si="3"/>
        <v>0</v>
      </c>
      <c r="I113" s="15" t="s">
        <v>10</v>
      </c>
    </row>
    <row r="114" spans="1:9" ht="33" customHeight="1" x14ac:dyDescent="0.2">
      <c r="A114" s="16">
        <v>91</v>
      </c>
      <c r="B114" s="76" t="s">
        <v>109</v>
      </c>
      <c r="C114" s="38" t="s">
        <v>41</v>
      </c>
      <c r="D114" s="53">
        <v>23</v>
      </c>
      <c r="E114" s="19"/>
      <c r="F114" s="19"/>
      <c r="G114" s="20">
        <f t="shared" si="2"/>
        <v>0</v>
      </c>
      <c r="H114" s="20">
        <f t="shared" si="3"/>
        <v>0</v>
      </c>
      <c r="I114" s="15" t="s">
        <v>10</v>
      </c>
    </row>
    <row r="115" spans="1:9" ht="33" customHeight="1" x14ac:dyDescent="0.2">
      <c r="A115" s="16">
        <v>92</v>
      </c>
      <c r="B115" s="76" t="s">
        <v>110</v>
      </c>
      <c r="C115" s="38" t="s">
        <v>47</v>
      </c>
      <c r="D115" s="18">
        <v>30</v>
      </c>
      <c r="E115" s="19"/>
      <c r="F115" s="19"/>
      <c r="G115" s="20">
        <f t="shared" si="2"/>
        <v>0</v>
      </c>
      <c r="H115" s="20">
        <f t="shared" si="3"/>
        <v>0</v>
      </c>
      <c r="I115" s="15" t="s">
        <v>10</v>
      </c>
    </row>
    <row r="116" spans="1:9" ht="29.25" customHeight="1" x14ac:dyDescent="0.2">
      <c r="A116" s="16">
        <v>93</v>
      </c>
      <c r="B116" s="76" t="s">
        <v>111</v>
      </c>
      <c r="C116" s="38" t="s">
        <v>47</v>
      </c>
      <c r="D116" s="18">
        <v>11.5</v>
      </c>
      <c r="E116" s="19"/>
      <c r="F116" s="19"/>
      <c r="G116" s="20">
        <f t="shared" si="2"/>
        <v>0</v>
      </c>
      <c r="H116" s="20">
        <f t="shared" si="3"/>
        <v>0</v>
      </c>
      <c r="I116" s="15" t="s">
        <v>10</v>
      </c>
    </row>
    <row r="117" spans="1:9" ht="33" customHeight="1" x14ac:dyDescent="0.2">
      <c r="A117" s="16">
        <v>94</v>
      </c>
      <c r="B117" s="76" t="s">
        <v>112</v>
      </c>
      <c r="C117" s="38" t="s">
        <v>47</v>
      </c>
      <c r="D117" s="18">
        <v>18.5</v>
      </c>
      <c r="E117" s="19"/>
      <c r="F117" s="19"/>
      <c r="G117" s="20">
        <f t="shared" si="2"/>
        <v>0</v>
      </c>
      <c r="H117" s="20">
        <f t="shared" si="3"/>
        <v>0</v>
      </c>
      <c r="I117" s="15" t="s">
        <v>16</v>
      </c>
    </row>
    <row r="118" spans="1:9" ht="42" customHeight="1" x14ac:dyDescent="0.2">
      <c r="A118" s="16">
        <v>95</v>
      </c>
      <c r="B118" s="76" t="s">
        <v>187</v>
      </c>
      <c r="C118" s="38" t="s">
        <v>41</v>
      </c>
      <c r="D118" s="53">
        <v>23</v>
      </c>
      <c r="E118" s="19"/>
      <c r="F118" s="19"/>
      <c r="G118" s="20">
        <f t="shared" si="2"/>
        <v>0</v>
      </c>
      <c r="H118" s="20">
        <f t="shared" si="3"/>
        <v>0</v>
      </c>
      <c r="I118" s="15" t="s">
        <v>16</v>
      </c>
    </row>
    <row r="119" spans="1:9" ht="23.25" customHeight="1" x14ac:dyDescent="0.2">
      <c r="A119" s="16">
        <v>96</v>
      </c>
      <c r="B119" s="76" t="s">
        <v>121</v>
      </c>
      <c r="C119" s="38" t="s">
        <v>37</v>
      </c>
      <c r="D119" s="53">
        <v>24</v>
      </c>
      <c r="E119" s="19"/>
      <c r="F119" s="19"/>
      <c r="G119" s="20">
        <f t="shared" si="2"/>
        <v>0</v>
      </c>
      <c r="H119" s="20">
        <f t="shared" si="3"/>
        <v>0</v>
      </c>
      <c r="I119" s="15" t="s">
        <v>19</v>
      </c>
    </row>
    <row r="120" spans="1:9" ht="23.25" customHeight="1" x14ac:dyDescent="0.2">
      <c r="A120" s="16">
        <v>97</v>
      </c>
      <c r="B120" s="76" t="s">
        <v>25</v>
      </c>
      <c r="C120" s="38" t="s">
        <v>37</v>
      </c>
      <c r="D120" s="53">
        <v>24</v>
      </c>
      <c r="E120" s="19"/>
      <c r="F120" s="19"/>
      <c r="G120" s="20">
        <f t="shared" si="2"/>
        <v>0</v>
      </c>
      <c r="H120" s="20">
        <f t="shared" si="3"/>
        <v>0</v>
      </c>
      <c r="I120" s="15" t="s">
        <v>10</v>
      </c>
    </row>
    <row r="121" spans="1:9" ht="23.25" customHeight="1" x14ac:dyDescent="0.2">
      <c r="A121" s="16">
        <v>98</v>
      </c>
      <c r="B121" s="76" t="s">
        <v>122</v>
      </c>
      <c r="C121" s="38" t="s">
        <v>11</v>
      </c>
      <c r="D121" s="53">
        <v>2</v>
      </c>
      <c r="E121" s="19"/>
      <c r="F121" s="19"/>
      <c r="G121" s="20">
        <f t="shared" si="2"/>
        <v>0</v>
      </c>
      <c r="H121" s="20">
        <f t="shared" si="3"/>
        <v>0</v>
      </c>
      <c r="I121" s="15" t="s">
        <v>16</v>
      </c>
    </row>
    <row r="122" spans="1:9" ht="18" customHeight="1" x14ac:dyDescent="0.2">
      <c r="A122" s="16"/>
      <c r="B122" s="70" t="s">
        <v>123</v>
      </c>
      <c r="C122" s="10"/>
      <c r="D122" s="24"/>
      <c r="E122" s="19"/>
      <c r="F122" s="19"/>
      <c r="G122" s="20"/>
      <c r="H122" s="25">
        <f>SUM(H80:H121)</f>
        <v>0</v>
      </c>
      <c r="I122" s="15"/>
    </row>
    <row r="123" spans="1:9" ht="18" customHeight="1" x14ac:dyDescent="0.2">
      <c r="A123" s="10" t="s">
        <v>124</v>
      </c>
      <c r="B123" s="11" t="s">
        <v>125</v>
      </c>
      <c r="C123" s="12"/>
      <c r="D123" s="4"/>
      <c r="E123" s="19"/>
      <c r="F123" s="19"/>
      <c r="G123" s="20"/>
      <c r="H123" s="20"/>
      <c r="I123" s="15"/>
    </row>
    <row r="124" spans="1:9" ht="18" customHeight="1" x14ac:dyDescent="0.2">
      <c r="A124" s="10"/>
      <c r="B124" s="74" t="s">
        <v>126</v>
      </c>
      <c r="C124" s="79"/>
      <c r="D124" s="80"/>
      <c r="E124" s="19"/>
      <c r="F124" s="19"/>
      <c r="G124" s="20"/>
      <c r="H124" s="20"/>
      <c r="I124" s="15"/>
    </row>
    <row r="125" spans="1:9" ht="27" customHeight="1" x14ac:dyDescent="0.2">
      <c r="A125" s="16">
        <v>99</v>
      </c>
      <c r="B125" s="76" t="s">
        <v>127</v>
      </c>
      <c r="C125" s="38" t="s">
        <v>11</v>
      </c>
      <c r="D125" s="53">
        <v>8</v>
      </c>
      <c r="E125" s="19"/>
      <c r="F125" s="19"/>
      <c r="G125" s="20">
        <f t="shared" si="2"/>
        <v>0</v>
      </c>
      <c r="H125" s="20">
        <f t="shared" si="3"/>
        <v>0</v>
      </c>
      <c r="I125" s="15" t="s">
        <v>19</v>
      </c>
    </row>
    <row r="126" spans="1:9" ht="21.75" customHeight="1" x14ac:dyDescent="0.2">
      <c r="A126" s="16">
        <v>100</v>
      </c>
      <c r="B126" s="76" t="s">
        <v>128</v>
      </c>
      <c r="C126" s="38" t="s">
        <v>11</v>
      </c>
      <c r="D126" s="53">
        <v>9</v>
      </c>
      <c r="E126" s="19"/>
      <c r="F126" s="19"/>
      <c r="G126" s="20">
        <f t="shared" si="2"/>
        <v>0</v>
      </c>
      <c r="H126" s="20">
        <f t="shared" si="3"/>
        <v>0</v>
      </c>
      <c r="I126" s="15" t="s">
        <v>19</v>
      </c>
    </row>
    <row r="127" spans="1:9" ht="21.75" customHeight="1" x14ac:dyDescent="0.2">
      <c r="A127" s="16">
        <v>101</v>
      </c>
      <c r="B127" s="76" t="s">
        <v>129</v>
      </c>
      <c r="C127" s="38" t="s">
        <v>11</v>
      </c>
      <c r="D127" s="53">
        <v>4</v>
      </c>
      <c r="E127" s="19"/>
      <c r="F127" s="19"/>
      <c r="G127" s="20">
        <f t="shared" si="2"/>
        <v>0</v>
      </c>
      <c r="H127" s="20">
        <f>+ROUND(D127*G127,2)</f>
        <v>0</v>
      </c>
      <c r="I127" s="15" t="s">
        <v>19</v>
      </c>
    </row>
    <row r="128" spans="1:9" ht="21.75" customHeight="1" x14ac:dyDescent="0.2">
      <c r="A128" s="16">
        <v>102</v>
      </c>
      <c r="B128" s="76" t="s">
        <v>130</v>
      </c>
      <c r="C128" s="38" t="s">
        <v>11</v>
      </c>
      <c r="D128" s="53">
        <v>2</v>
      </c>
      <c r="E128" s="19"/>
      <c r="F128" s="19"/>
      <c r="G128" s="20">
        <f t="shared" si="2"/>
        <v>0</v>
      </c>
      <c r="H128" s="20">
        <f t="shared" si="3"/>
        <v>0</v>
      </c>
      <c r="I128" s="15" t="s">
        <v>19</v>
      </c>
    </row>
    <row r="129" spans="1:9" ht="21.75" customHeight="1" x14ac:dyDescent="0.2">
      <c r="A129" s="16">
        <v>103</v>
      </c>
      <c r="B129" s="76" t="s">
        <v>131</v>
      </c>
      <c r="C129" s="38" t="s">
        <v>11</v>
      </c>
      <c r="D129" s="53">
        <v>2</v>
      </c>
      <c r="E129" s="19"/>
      <c r="F129" s="19"/>
      <c r="G129" s="20">
        <f t="shared" si="2"/>
        <v>0</v>
      </c>
      <c r="H129" s="20">
        <f t="shared" si="3"/>
        <v>0</v>
      </c>
      <c r="I129" s="15" t="s">
        <v>16</v>
      </c>
    </row>
    <row r="130" spans="1:9" ht="30" customHeight="1" x14ac:dyDescent="0.2">
      <c r="A130" s="16">
        <v>104</v>
      </c>
      <c r="B130" s="77" t="s">
        <v>132</v>
      </c>
      <c r="C130" s="38" t="s">
        <v>11</v>
      </c>
      <c r="D130" s="53">
        <v>1</v>
      </c>
      <c r="E130" s="19"/>
      <c r="F130" s="19"/>
      <c r="G130" s="20">
        <f t="shared" si="2"/>
        <v>0</v>
      </c>
      <c r="H130" s="20">
        <f t="shared" si="3"/>
        <v>0</v>
      </c>
      <c r="I130" s="15" t="s">
        <v>16</v>
      </c>
    </row>
    <row r="131" spans="1:9" ht="22.5" customHeight="1" x14ac:dyDescent="0.2">
      <c r="A131" s="16">
        <v>105</v>
      </c>
      <c r="B131" s="76" t="s">
        <v>133</v>
      </c>
      <c r="C131" s="38" t="s">
        <v>11</v>
      </c>
      <c r="D131" s="53">
        <v>1</v>
      </c>
      <c r="E131" s="19"/>
      <c r="F131" s="19"/>
      <c r="G131" s="20">
        <f t="shared" si="2"/>
        <v>0</v>
      </c>
      <c r="H131" s="20">
        <f t="shared" si="3"/>
        <v>0</v>
      </c>
      <c r="I131" s="15" t="s">
        <v>16</v>
      </c>
    </row>
    <row r="132" spans="1:9" ht="22.5" customHeight="1" x14ac:dyDescent="0.2">
      <c r="A132" s="16">
        <v>106</v>
      </c>
      <c r="B132" s="77" t="s">
        <v>134</v>
      </c>
      <c r="C132" s="38" t="s">
        <v>37</v>
      </c>
      <c r="D132" s="53">
        <v>204.95</v>
      </c>
      <c r="E132" s="19"/>
      <c r="F132" s="19"/>
      <c r="G132" s="20">
        <f t="shared" si="2"/>
        <v>0</v>
      </c>
      <c r="H132" s="20">
        <f t="shared" si="3"/>
        <v>0</v>
      </c>
      <c r="I132" s="15" t="s">
        <v>16</v>
      </c>
    </row>
    <row r="133" spans="1:9" ht="22.5" customHeight="1" x14ac:dyDescent="0.2">
      <c r="A133" s="16">
        <v>107</v>
      </c>
      <c r="B133" s="77" t="s">
        <v>135</v>
      </c>
      <c r="C133" s="38" t="s">
        <v>37</v>
      </c>
      <c r="D133" s="53">
        <v>28.75</v>
      </c>
      <c r="E133" s="19"/>
      <c r="F133" s="19"/>
      <c r="G133" s="20">
        <f t="shared" ref="G133:G187" si="4">+E133+F133</f>
        <v>0</v>
      </c>
      <c r="H133" s="20">
        <f t="shared" ref="H133:H187" si="5">+ROUND(D133*G133,2)</f>
        <v>0</v>
      </c>
      <c r="I133" s="15" t="s">
        <v>16</v>
      </c>
    </row>
    <row r="134" spans="1:9" ht="22.5" customHeight="1" x14ac:dyDescent="0.2">
      <c r="A134" s="16">
        <v>108</v>
      </c>
      <c r="B134" s="77" t="s">
        <v>136</v>
      </c>
      <c r="C134" s="38" t="s">
        <v>37</v>
      </c>
      <c r="D134" s="53">
        <v>34.5</v>
      </c>
      <c r="E134" s="19"/>
      <c r="F134" s="19"/>
      <c r="G134" s="20">
        <f t="shared" si="4"/>
        <v>0</v>
      </c>
      <c r="H134" s="20">
        <f t="shared" si="5"/>
        <v>0</v>
      </c>
      <c r="I134" s="15" t="s">
        <v>16</v>
      </c>
    </row>
    <row r="135" spans="1:9" ht="22.5" customHeight="1" x14ac:dyDescent="0.2">
      <c r="A135" s="16">
        <v>109</v>
      </c>
      <c r="B135" s="76" t="s">
        <v>137</v>
      </c>
      <c r="C135" s="38" t="s">
        <v>37</v>
      </c>
      <c r="D135" s="53">
        <v>204.95</v>
      </c>
      <c r="E135" s="19"/>
      <c r="F135" s="19"/>
      <c r="G135" s="20">
        <f t="shared" si="4"/>
        <v>0</v>
      </c>
      <c r="H135" s="20">
        <f t="shared" si="5"/>
        <v>0</v>
      </c>
      <c r="I135" s="15" t="s">
        <v>16</v>
      </c>
    </row>
    <row r="136" spans="1:9" ht="22.5" customHeight="1" x14ac:dyDescent="0.2">
      <c r="A136" s="16">
        <v>110</v>
      </c>
      <c r="B136" s="76" t="s">
        <v>138</v>
      </c>
      <c r="C136" s="38" t="s">
        <v>37</v>
      </c>
      <c r="D136" s="53">
        <v>63.25</v>
      </c>
      <c r="E136" s="19"/>
      <c r="F136" s="19"/>
      <c r="G136" s="20">
        <f t="shared" si="4"/>
        <v>0</v>
      </c>
      <c r="H136" s="20">
        <f t="shared" si="5"/>
        <v>0</v>
      </c>
      <c r="I136" s="15" t="s">
        <v>16</v>
      </c>
    </row>
    <row r="137" spans="1:9" ht="22.5" customHeight="1" x14ac:dyDescent="0.2">
      <c r="A137" s="16">
        <v>111</v>
      </c>
      <c r="B137" s="76" t="s">
        <v>139</v>
      </c>
      <c r="C137" s="38" t="s">
        <v>37</v>
      </c>
      <c r="D137" s="53">
        <v>10</v>
      </c>
      <c r="E137" s="19"/>
      <c r="F137" s="19"/>
      <c r="G137" s="20">
        <f t="shared" si="4"/>
        <v>0</v>
      </c>
      <c r="H137" s="20">
        <f t="shared" si="5"/>
        <v>0</v>
      </c>
      <c r="I137" s="15" t="s">
        <v>16</v>
      </c>
    </row>
    <row r="138" spans="1:9" ht="22.5" customHeight="1" x14ac:dyDescent="0.2">
      <c r="A138" s="16">
        <v>112</v>
      </c>
      <c r="B138" s="76" t="s">
        <v>140</v>
      </c>
      <c r="C138" s="38" t="s">
        <v>37</v>
      </c>
      <c r="D138" s="53">
        <v>15</v>
      </c>
      <c r="E138" s="19"/>
      <c r="F138" s="19"/>
      <c r="G138" s="20">
        <f t="shared" si="4"/>
        <v>0</v>
      </c>
      <c r="H138" s="20">
        <f t="shared" si="5"/>
        <v>0</v>
      </c>
      <c r="I138" s="15" t="s">
        <v>16</v>
      </c>
    </row>
    <row r="139" spans="1:9" ht="22.5" customHeight="1" x14ac:dyDescent="0.2">
      <c r="A139" s="16">
        <v>113</v>
      </c>
      <c r="B139" s="76" t="s">
        <v>141</v>
      </c>
      <c r="C139" s="38" t="s">
        <v>11</v>
      </c>
      <c r="D139" s="53">
        <v>9</v>
      </c>
      <c r="E139" s="19"/>
      <c r="F139" s="19"/>
      <c r="G139" s="20">
        <f t="shared" si="4"/>
        <v>0</v>
      </c>
      <c r="H139" s="20">
        <f t="shared" si="5"/>
        <v>0</v>
      </c>
      <c r="I139" s="15" t="s">
        <v>16</v>
      </c>
    </row>
    <row r="140" spans="1:9" ht="22.5" customHeight="1" x14ac:dyDescent="0.2">
      <c r="A140" s="16">
        <v>114</v>
      </c>
      <c r="B140" s="76" t="s">
        <v>142</v>
      </c>
      <c r="C140" s="38" t="s">
        <v>37</v>
      </c>
      <c r="D140" s="53">
        <v>66</v>
      </c>
      <c r="E140" s="19"/>
      <c r="F140" s="19"/>
      <c r="G140" s="20">
        <f t="shared" si="4"/>
        <v>0</v>
      </c>
      <c r="H140" s="20">
        <f t="shared" si="5"/>
        <v>0</v>
      </c>
      <c r="I140" s="15" t="s">
        <v>16</v>
      </c>
    </row>
    <row r="141" spans="1:9" ht="22.5" customHeight="1" x14ac:dyDescent="0.2">
      <c r="A141" s="16">
        <v>115</v>
      </c>
      <c r="B141" s="76" t="s">
        <v>143</v>
      </c>
      <c r="C141" s="38" t="s">
        <v>11</v>
      </c>
      <c r="D141" s="53">
        <v>3</v>
      </c>
      <c r="E141" s="19"/>
      <c r="F141" s="19"/>
      <c r="G141" s="20">
        <f t="shared" si="4"/>
        <v>0</v>
      </c>
      <c r="H141" s="20">
        <f t="shared" si="5"/>
        <v>0</v>
      </c>
      <c r="I141" s="15" t="s">
        <v>16</v>
      </c>
    </row>
    <row r="142" spans="1:9" ht="31.5" customHeight="1" x14ac:dyDescent="0.2">
      <c r="A142" s="16">
        <v>116</v>
      </c>
      <c r="B142" s="76" t="s">
        <v>144</v>
      </c>
      <c r="C142" s="38" t="s">
        <v>37</v>
      </c>
      <c r="D142" s="53">
        <v>111</v>
      </c>
      <c r="E142" s="19"/>
      <c r="F142" s="19"/>
      <c r="G142" s="20">
        <f t="shared" si="4"/>
        <v>0</v>
      </c>
      <c r="H142" s="20">
        <f t="shared" si="5"/>
        <v>0</v>
      </c>
      <c r="I142" s="15" t="s">
        <v>16</v>
      </c>
    </row>
    <row r="143" spans="1:9" ht="18" customHeight="1" x14ac:dyDescent="0.2">
      <c r="A143" s="10"/>
      <c r="B143" s="74" t="s">
        <v>145</v>
      </c>
      <c r="C143" s="79"/>
      <c r="D143" s="53"/>
      <c r="E143" s="19"/>
      <c r="F143" s="19"/>
      <c r="G143" s="20"/>
      <c r="H143" s="20"/>
      <c r="I143" s="15"/>
    </row>
    <row r="144" spans="1:9" ht="18" customHeight="1" x14ac:dyDescent="0.2">
      <c r="A144" s="16"/>
      <c r="B144" s="81" t="s">
        <v>146</v>
      </c>
      <c r="C144" s="82"/>
      <c r="D144" s="83"/>
      <c r="E144" s="19"/>
      <c r="F144" s="19"/>
      <c r="G144" s="20"/>
      <c r="H144" s="20"/>
      <c r="I144" s="15"/>
    </row>
    <row r="145" spans="1:9" ht="23.25" customHeight="1" x14ac:dyDescent="0.2">
      <c r="A145" s="16">
        <v>117</v>
      </c>
      <c r="B145" s="76" t="s">
        <v>189</v>
      </c>
      <c r="C145" s="38" t="s">
        <v>37</v>
      </c>
      <c r="D145" s="53">
        <v>220</v>
      </c>
      <c r="E145" s="19"/>
      <c r="F145" s="19"/>
      <c r="G145" s="20">
        <f>+E145+F145</f>
        <v>0</v>
      </c>
      <c r="H145" s="20">
        <f>+ROUND(D145*G145,2)</f>
        <v>0</v>
      </c>
      <c r="I145" s="15" t="s">
        <v>16</v>
      </c>
    </row>
    <row r="146" spans="1:9" ht="23.25" customHeight="1" x14ac:dyDescent="0.2">
      <c r="A146" s="16">
        <v>118</v>
      </c>
      <c r="B146" s="76" t="s">
        <v>147</v>
      </c>
      <c r="C146" s="38" t="s">
        <v>37</v>
      </c>
      <c r="D146" s="53">
        <v>6</v>
      </c>
      <c r="E146" s="19"/>
      <c r="F146" s="19"/>
      <c r="G146" s="20">
        <f t="shared" si="4"/>
        <v>0</v>
      </c>
      <c r="H146" s="20">
        <f t="shared" si="5"/>
        <v>0</v>
      </c>
      <c r="I146" s="15" t="s">
        <v>16</v>
      </c>
    </row>
    <row r="147" spans="1:9" ht="23.25" customHeight="1" x14ac:dyDescent="0.2">
      <c r="A147" s="16">
        <v>119</v>
      </c>
      <c r="B147" s="76" t="s">
        <v>148</v>
      </c>
      <c r="C147" s="38" t="s">
        <v>37</v>
      </c>
      <c r="D147" s="84">
        <f>1.15*5</f>
        <v>5.75</v>
      </c>
      <c r="E147" s="19"/>
      <c r="F147" s="19"/>
      <c r="G147" s="20">
        <f t="shared" si="4"/>
        <v>0</v>
      </c>
      <c r="H147" s="20">
        <f t="shared" si="5"/>
        <v>0</v>
      </c>
      <c r="I147" s="15" t="s">
        <v>16</v>
      </c>
    </row>
    <row r="148" spans="1:9" ht="23.25" customHeight="1" x14ac:dyDescent="0.2">
      <c r="A148" s="16">
        <v>120</v>
      </c>
      <c r="B148" s="76" t="s">
        <v>149</v>
      </c>
      <c r="C148" s="38" t="s">
        <v>37</v>
      </c>
      <c r="D148" s="84">
        <f>1.15*28</f>
        <v>32.199999999999996</v>
      </c>
      <c r="E148" s="19"/>
      <c r="F148" s="19"/>
      <c r="G148" s="20">
        <f t="shared" si="4"/>
        <v>0</v>
      </c>
      <c r="H148" s="20">
        <f t="shared" si="5"/>
        <v>0</v>
      </c>
      <c r="I148" s="15" t="s">
        <v>16</v>
      </c>
    </row>
    <row r="149" spans="1:9" ht="23.25" customHeight="1" x14ac:dyDescent="0.2">
      <c r="A149" s="16">
        <v>121</v>
      </c>
      <c r="B149" s="76" t="s">
        <v>150</v>
      </c>
      <c r="C149" s="38" t="s">
        <v>37</v>
      </c>
      <c r="D149" s="53">
        <f>D145+D146+D147</f>
        <v>231.75</v>
      </c>
      <c r="E149" s="19"/>
      <c r="F149" s="19"/>
      <c r="G149" s="20">
        <f t="shared" si="4"/>
        <v>0</v>
      </c>
      <c r="H149" s="20">
        <f t="shared" si="5"/>
        <v>0</v>
      </c>
      <c r="I149" s="15" t="s">
        <v>10</v>
      </c>
    </row>
    <row r="150" spans="1:9" ht="23.25" customHeight="1" x14ac:dyDescent="0.2">
      <c r="A150" s="16">
        <v>122</v>
      </c>
      <c r="B150" s="76" t="s">
        <v>151</v>
      </c>
      <c r="C150" s="38" t="s">
        <v>37</v>
      </c>
      <c r="D150" s="53">
        <f>D149</f>
        <v>231.75</v>
      </c>
      <c r="E150" s="19"/>
      <c r="F150" s="19"/>
      <c r="G150" s="20">
        <f t="shared" si="4"/>
        <v>0</v>
      </c>
      <c r="H150" s="20">
        <f>+ROUND(D150*G150,2)</f>
        <v>0</v>
      </c>
      <c r="I150" s="15" t="s">
        <v>16</v>
      </c>
    </row>
    <row r="151" spans="1:9" ht="23.25" customHeight="1" x14ac:dyDescent="0.2">
      <c r="A151" s="16">
        <v>123</v>
      </c>
      <c r="B151" s="76" t="s">
        <v>152</v>
      </c>
      <c r="C151" s="38" t="s">
        <v>37</v>
      </c>
      <c r="D151" s="53">
        <f>D150</f>
        <v>231.75</v>
      </c>
      <c r="E151" s="19"/>
      <c r="F151" s="19"/>
      <c r="G151" s="20">
        <f t="shared" si="4"/>
        <v>0</v>
      </c>
      <c r="H151" s="20">
        <f t="shared" si="5"/>
        <v>0</v>
      </c>
      <c r="I151" s="15" t="s">
        <v>16</v>
      </c>
    </row>
    <row r="152" spans="1:9" ht="23.25" customHeight="1" x14ac:dyDescent="0.2">
      <c r="A152" s="16">
        <v>124</v>
      </c>
      <c r="B152" s="76" t="s">
        <v>190</v>
      </c>
      <c r="C152" s="38" t="s">
        <v>11</v>
      </c>
      <c r="D152" s="84">
        <v>36</v>
      </c>
      <c r="E152" s="19"/>
      <c r="F152" s="19"/>
      <c r="G152" s="20">
        <f t="shared" si="4"/>
        <v>0</v>
      </c>
      <c r="H152" s="20">
        <f t="shared" si="5"/>
        <v>0</v>
      </c>
      <c r="I152" s="15" t="s">
        <v>10</v>
      </c>
    </row>
    <row r="153" spans="1:9" ht="23.25" customHeight="1" x14ac:dyDescent="0.2">
      <c r="A153" s="16">
        <v>125</v>
      </c>
      <c r="B153" s="76" t="s">
        <v>191</v>
      </c>
      <c r="C153" s="38" t="s">
        <v>11</v>
      </c>
      <c r="D153" s="84">
        <v>17</v>
      </c>
      <c r="E153" s="19"/>
      <c r="F153" s="19"/>
      <c r="G153" s="20">
        <f t="shared" si="4"/>
        <v>0</v>
      </c>
      <c r="H153" s="20">
        <f t="shared" si="5"/>
        <v>0</v>
      </c>
      <c r="I153" s="15" t="s">
        <v>10</v>
      </c>
    </row>
    <row r="154" spans="1:9" ht="18" customHeight="1" x14ac:dyDescent="0.2">
      <c r="A154" s="16"/>
      <c r="B154" s="81" t="s">
        <v>153</v>
      </c>
      <c r="C154" s="79"/>
      <c r="D154" s="85"/>
      <c r="E154" s="19"/>
      <c r="F154" s="19"/>
      <c r="G154" s="20"/>
      <c r="H154" s="20"/>
      <c r="I154" s="15"/>
    </row>
    <row r="155" spans="1:9" ht="33.75" customHeight="1" x14ac:dyDescent="0.2">
      <c r="A155" s="38">
        <v>126</v>
      </c>
      <c r="B155" s="76" t="s">
        <v>188</v>
      </c>
      <c r="C155" s="38" t="s">
        <v>11</v>
      </c>
      <c r="D155" s="86">
        <v>1</v>
      </c>
      <c r="E155" s="19"/>
      <c r="F155" s="19"/>
      <c r="G155" s="20">
        <f t="shared" si="4"/>
        <v>0</v>
      </c>
      <c r="H155" s="20">
        <f>+ROUND(D155*G155,2)</f>
        <v>0</v>
      </c>
      <c r="I155" s="15" t="s">
        <v>16</v>
      </c>
    </row>
    <row r="156" spans="1:9" ht="30" customHeight="1" x14ac:dyDescent="0.2">
      <c r="A156" s="38">
        <v>127</v>
      </c>
      <c r="B156" s="76" t="s">
        <v>154</v>
      </c>
      <c r="C156" s="38" t="s">
        <v>11</v>
      </c>
      <c r="D156" s="86">
        <v>1</v>
      </c>
      <c r="E156" s="19"/>
      <c r="F156" s="19"/>
      <c r="G156" s="20">
        <f t="shared" si="4"/>
        <v>0</v>
      </c>
      <c r="H156" s="20">
        <f>+ROUND(D156*G156,2)</f>
        <v>0</v>
      </c>
      <c r="I156" s="15" t="s">
        <v>16</v>
      </c>
    </row>
    <row r="157" spans="1:9" ht="43.5" customHeight="1" x14ac:dyDescent="0.2">
      <c r="A157" s="38">
        <v>128</v>
      </c>
      <c r="B157" s="76" t="s">
        <v>155</v>
      </c>
      <c r="C157" s="38" t="s">
        <v>11</v>
      </c>
      <c r="D157" s="86">
        <v>1</v>
      </c>
      <c r="E157" s="19"/>
      <c r="F157" s="19"/>
      <c r="G157" s="20">
        <f t="shared" si="4"/>
        <v>0</v>
      </c>
      <c r="H157" s="20">
        <f>+ROUND(D157*G157,2)</f>
        <v>0</v>
      </c>
      <c r="I157" s="15" t="s">
        <v>16</v>
      </c>
    </row>
    <row r="158" spans="1:9" ht="42.75" customHeight="1" x14ac:dyDescent="0.2">
      <c r="A158" s="38">
        <v>129</v>
      </c>
      <c r="B158" s="76" t="s">
        <v>156</v>
      </c>
      <c r="C158" s="38" t="s">
        <v>11</v>
      </c>
      <c r="D158" s="86">
        <v>1</v>
      </c>
      <c r="E158" s="19"/>
      <c r="F158" s="19"/>
      <c r="G158" s="20">
        <f t="shared" si="4"/>
        <v>0</v>
      </c>
      <c r="H158" s="20">
        <f t="shared" si="5"/>
        <v>0</v>
      </c>
      <c r="I158" s="15" t="s">
        <v>16</v>
      </c>
    </row>
    <row r="159" spans="1:9" ht="29.25" customHeight="1" x14ac:dyDescent="0.2">
      <c r="A159" s="38">
        <v>130</v>
      </c>
      <c r="B159" s="76" t="s">
        <v>157</v>
      </c>
      <c r="C159" s="38" t="s">
        <v>11</v>
      </c>
      <c r="D159" s="86">
        <v>1</v>
      </c>
      <c r="E159" s="19"/>
      <c r="F159" s="19"/>
      <c r="G159" s="20">
        <f t="shared" si="4"/>
        <v>0</v>
      </c>
      <c r="H159" s="20">
        <f t="shared" si="5"/>
        <v>0</v>
      </c>
      <c r="I159" s="15" t="s">
        <v>16</v>
      </c>
    </row>
    <row r="160" spans="1:9" ht="40.5" customHeight="1" x14ac:dyDescent="0.2">
      <c r="A160" s="38">
        <v>131</v>
      </c>
      <c r="B160" s="76" t="s">
        <v>158</v>
      </c>
      <c r="C160" s="38" t="s">
        <v>11</v>
      </c>
      <c r="D160" s="53">
        <v>12</v>
      </c>
      <c r="E160" s="19"/>
      <c r="F160" s="19"/>
      <c r="G160" s="20">
        <f t="shared" si="4"/>
        <v>0</v>
      </c>
      <c r="H160" s="20">
        <f t="shared" si="5"/>
        <v>0</v>
      </c>
      <c r="I160" s="15" t="s">
        <v>16</v>
      </c>
    </row>
    <row r="161" spans="1:9" ht="26.25" customHeight="1" x14ac:dyDescent="0.2">
      <c r="A161" s="38">
        <v>132</v>
      </c>
      <c r="B161" s="76" t="s">
        <v>159</v>
      </c>
      <c r="C161" s="38" t="s">
        <v>11</v>
      </c>
      <c r="D161" s="53">
        <v>2</v>
      </c>
      <c r="E161" s="19"/>
      <c r="F161" s="19"/>
      <c r="G161" s="20">
        <f t="shared" si="4"/>
        <v>0</v>
      </c>
      <c r="H161" s="20">
        <f t="shared" si="5"/>
        <v>0</v>
      </c>
      <c r="I161" s="15" t="s">
        <v>16</v>
      </c>
    </row>
    <row r="162" spans="1:9" ht="29.25" customHeight="1" x14ac:dyDescent="0.2">
      <c r="A162" s="38">
        <v>133</v>
      </c>
      <c r="B162" s="76" t="s">
        <v>160</v>
      </c>
      <c r="C162" s="38" t="s">
        <v>11</v>
      </c>
      <c r="D162" s="53">
        <v>1</v>
      </c>
      <c r="E162" s="19"/>
      <c r="F162" s="19"/>
      <c r="G162" s="20">
        <f t="shared" si="4"/>
        <v>0</v>
      </c>
      <c r="H162" s="20">
        <f t="shared" si="5"/>
        <v>0</v>
      </c>
      <c r="I162" s="15" t="s">
        <v>16</v>
      </c>
    </row>
    <row r="163" spans="1:9" ht="18" customHeight="1" x14ac:dyDescent="0.2">
      <c r="A163" s="38">
        <v>134</v>
      </c>
      <c r="B163" s="76" t="s">
        <v>161</v>
      </c>
      <c r="C163" s="38" t="s">
        <v>11</v>
      </c>
      <c r="D163" s="53">
        <v>1</v>
      </c>
      <c r="E163" s="19"/>
      <c r="F163" s="19"/>
      <c r="G163" s="20">
        <f t="shared" si="4"/>
        <v>0</v>
      </c>
      <c r="H163" s="20">
        <f t="shared" si="5"/>
        <v>0</v>
      </c>
      <c r="I163" s="15" t="s">
        <v>16</v>
      </c>
    </row>
    <row r="164" spans="1:9" ht="18" customHeight="1" x14ac:dyDescent="0.2">
      <c r="A164" s="38">
        <v>135</v>
      </c>
      <c r="B164" s="76" t="s">
        <v>162</v>
      </c>
      <c r="C164" s="38" t="s">
        <v>11</v>
      </c>
      <c r="D164" s="53">
        <v>2</v>
      </c>
      <c r="E164" s="19"/>
      <c r="F164" s="19"/>
      <c r="G164" s="20">
        <f t="shared" si="4"/>
        <v>0</v>
      </c>
      <c r="H164" s="20">
        <f t="shared" si="5"/>
        <v>0</v>
      </c>
      <c r="I164" s="15" t="s">
        <v>16</v>
      </c>
    </row>
    <row r="165" spans="1:9" ht="18" customHeight="1" x14ac:dyDescent="0.2">
      <c r="A165" s="38">
        <v>136</v>
      </c>
      <c r="B165" s="76" t="s">
        <v>163</v>
      </c>
      <c r="C165" s="38" t="s">
        <v>11</v>
      </c>
      <c r="D165" s="53">
        <f>D179+D180+D181+D182+D183+D184</f>
        <v>17</v>
      </c>
      <c r="E165" s="19"/>
      <c r="F165" s="19"/>
      <c r="G165" s="20">
        <f t="shared" si="4"/>
        <v>0</v>
      </c>
      <c r="H165" s="20">
        <f t="shared" si="5"/>
        <v>0</v>
      </c>
      <c r="I165" s="15" t="s">
        <v>16</v>
      </c>
    </row>
    <row r="166" spans="1:9" ht="18" customHeight="1" x14ac:dyDescent="0.2">
      <c r="A166" s="38">
        <v>137</v>
      </c>
      <c r="B166" s="76" t="s">
        <v>164</v>
      </c>
      <c r="C166" s="38" t="s">
        <v>11</v>
      </c>
      <c r="D166" s="53">
        <v>4</v>
      </c>
      <c r="E166" s="19"/>
      <c r="F166" s="19"/>
      <c r="G166" s="20">
        <f t="shared" si="4"/>
        <v>0</v>
      </c>
      <c r="H166" s="20">
        <f t="shared" si="5"/>
        <v>0</v>
      </c>
      <c r="I166" s="15" t="s">
        <v>16</v>
      </c>
    </row>
    <row r="167" spans="1:9" ht="18" customHeight="1" x14ac:dyDescent="0.2">
      <c r="A167" s="38">
        <v>138</v>
      </c>
      <c r="B167" s="76" t="s">
        <v>165</v>
      </c>
      <c r="C167" s="38" t="s">
        <v>11</v>
      </c>
      <c r="D167" s="53">
        <v>4</v>
      </c>
      <c r="E167" s="19"/>
      <c r="F167" s="19"/>
      <c r="G167" s="20">
        <f t="shared" si="4"/>
        <v>0</v>
      </c>
      <c r="H167" s="20">
        <f t="shared" si="5"/>
        <v>0</v>
      </c>
      <c r="I167" s="15" t="s">
        <v>16</v>
      </c>
    </row>
    <row r="168" spans="1:9" ht="30.75" customHeight="1" x14ac:dyDescent="0.2">
      <c r="A168" s="38">
        <v>139</v>
      </c>
      <c r="B168" s="76" t="s">
        <v>166</v>
      </c>
      <c r="C168" s="38" t="s">
        <v>11</v>
      </c>
      <c r="D168" s="53">
        <v>1</v>
      </c>
      <c r="E168" s="19"/>
      <c r="F168" s="19"/>
      <c r="G168" s="20">
        <f t="shared" si="4"/>
        <v>0</v>
      </c>
      <c r="H168" s="20">
        <f t="shared" si="5"/>
        <v>0</v>
      </c>
      <c r="I168" s="15" t="s">
        <v>16</v>
      </c>
    </row>
    <row r="169" spans="1:9" ht="54.75" customHeight="1" x14ac:dyDescent="0.2">
      <c r="A169" s="38">
        <v>140</v>
      </c>
      <c r="B169" s="76" t="s">
        <v>167</v>
      </c>
      <c r="C169" s="38" t="s">
        <v>11</v>
      </c>
      <c r="D169" s="53">
        <v>1</v>
      </c>
      <c r="E169" s="19"/>
      <c r="F169" s="19"/>
      <c r="G169" s="20">
        <f t="shared" si="4"/>
        <v>0</v>
      </c>
      <c r="H169" s="20">
        <f t="shared" si="5"/>
        <v>0</v>
      </c>
      <c r="I169" s="15" t="s">
        <v>16</v>
      </c>
    </row>
    <row r="170" spans="1:9" ht="39" customHeight="1" x14ac:dyDescent="0.2">
      <c r="A170" s="38">
        <v>141</v>
      </c>
      <c r="B170" s="76" t="s">
        <v>168</v>
      </c>
      <c r="C170" s="38" t="s">
        <v>11</v>
      </c>
      <c r="D170" s="53">
        <v>1</v>
      </c>
      <c r="E170" s="19"/>
      <c r="F170" s="19"/>
      <c r="G170" s="20">
        <f t="shared" si="4"/>
        <v>0</v>
      </c>
      <c r="H170" s="20">
        <f t="shared" si="5"/>
        <v>0</v>
      </c>
      <c r="I170" s="15" t="s">
        <v>16</v>
      </c>
    </row>
    <row r="171" spans="1:9" ht="39" customHeight="1" x14ac:dyDescent="0.2">
      <c r="A171" s="38">
        <v>142</v>
      </c>
      <c r="B171" s="76" t="s">
        <v>169</v>
      </c>
      <c r="C171" s="38" t="s">
        <v>11</v>
      </c>
      <c r="D171" s="53">
        <f>D180</f>
        <v>9</v>
      </c>
      <c r="E171" s="19"/>
      <c r="F171" s="19"/>
      <c r="G171" s="20">
        <f t="shared" si="4"/>
        <v>0</v>
      </c>
      <c r="H171" s="20">
        <f t="shared" si="5"/>
        <v>0</v>
      </c>
      <c r="I171" s="15" t="s">
        <v>16</v>
      </c>
    </row>
    <row r="172" spans="1:9" ht="25.5" x14ac:dyDescent="0.2">
      <c r="A172" s="38">
        <v>143</v>
      </c>
      <c r="B172" s="76" t="s">
        <v>170</v>
      </c>
      <c r="C172" s="38" t="s">
        <v>11</v>
      </c>
      <c r="D172" s="53">
        <f>D181</f>
        <v>2</v>
      </c>
      <c r="E172" s="19"/>
      <c r="F172" s="19"/>
      <c r="G172" s="20">
        <f t="shared" si="4"/>
        <v>0</v>
      </c>
      <c r="H172" s="20">
        <f t="shared" si="5"/>
        <v>0</v>
      </c>
      <c r="I172" s="15" t="s">
        <v>16</v>
      </c>
    </row>
    <row r="173" spans="1:9" ht="42" customHeight="1" x14ac:dyDescent="0.2">
      <c r="A173" s="38">
        <v>144</v>
      </c>
      <c r="B173" s="76" t="s">
        <v>171</v>
      </c>
      <c r="C173" s="38" t="s">
        <v>11</v>
      </c>
      <c r="D173" s="53">
        <v>1</v>
      </c>
      <c r="E173" s="19"/>
      <c r="F173" s="19"/>
      <c r="G173" s="20">
        <f t="shared" si="4"/>
        <v>0</v>
      </c>
      <c r="H173" s="20">
        <f t="shared" si="5"/>
        <v>0</v>
      </c>
      <c r="I173" s="15" t="s">
        <v>16</v>
      </c>
    </row>
    <row r="174" spans="1:9" ht="19.5" customHeight="1" x14ac:dyDescent="0.2">
      <c r="A174" s="38">
        <v>145</v>
      </c>
      <c r="B174" s="76" t="s">
        <v>172</v>
      </c>
      <c r="C174" s="38" t="s">
        <v>11</v>
      </c>
      <c r="D174" s="53">
        <v>1</v>
      </c>
      <c r="E174" s="19"/>
      <c r="F174" s="19"/>
      <c r="G174" s="20">
        <f t="shared" si="4"/>
        <v>0</v>
      </c>
      <c r="H174" s="20">
        <f t="shared" si="5"/>
        <v>0</v>
      </c>
      <c r="I174" s="15" t="s">
        <v>16</v>
      </c>
    </row>
    <row r="175" spans="1:9" ht="26.25" customHeight="1" x14ac:dyDescent="0.2">
      <c r="A175" s="38">
        <v>146</v>
      </c>
      <c r="B175" s="76" t="s">
        <v>173</v>
      </c>
      <c r="C175" s="38" t="s">
        <v>11</v>
      </c>
      <c r="D175" s="53">
        <f>D182</f>
        <v>2</v>
      </c>
      <c r="E175" s="19"/>
      <c r="F175" s="19"/>
      <c r="G175" s="20">
        <f t="shared" si="4"/>
        <v>0</v>
      </c>
      <c r="H175" s="20">
        <f t="shared" si="5"/>
        <v>0</v>
      </c>
      <c r="I175" s="15" t="s">
        <v>16</v>
      </c>
    </row>
    <row r="176" spans="1:9" ht="39" customHeight="1" x14ac:dyDescent="0.2">
      <c r="A176" s="38">
        <v>147</v>
      </c>
      <c r="B176" s="76" t="s">
        <v>174</v>
      </c>
      <c r="C176" s="38" t="s">
        <v>11</v>
      </c>
      <c r="D176" s="53">
        <v>1</v>
      </c>
      <c r="E176" s="19"/>
      <c r="F176" s="19"/>
      <c r="G176" s="20">
        <f t="shared" si="4"/>
        <v>0</v>
      </c>
      <c r="H176" s="20">
        <f t="shared" si="5"/>
        <v>0</v>
      </c>
      <c r="I176" s="15" t="s">
        <v>16</v>
      </c>
    </row>
    <row r="177" spans="1:9" ht="18" customHeight="1" x14ac:dyDescent="0.2">
      <c r="A177" s="38">
        <v>148</v>
      </c>
      <c r="B177" s="76" t="s">
        <v>175</v>
      </c>
      <c r="C177" s="38" t="s">
        <v>11</v>
      </c>
      <c r="D177" s="53">
        <v>1</v>
      </c>
      <c r="E177" s="19"/>
      <c r="F177" s="19"/>
      <c r="G177" s="20">
        <f t="shared" si="4"/>
        <v>0</v>
      </c>
      <c r="H177" s="20">
        <f t="shared" si="5"/>
        <v>0</v>
      </c>
      <c r="I177" s="15" t="s">
        <v>16</v>
      </c>
    </row>
    <row r="178" spans="1:9" ht="18" customHeight="1" x14ac:dyDescent="0.2">
      <c r="A178" s="16"/>
      <c r="B178" s="87" t="s">
        <v>176</v>
      </c>
      <c r="C178" s="88"/>
      <c r="D178" s="18"/>
      <c r="E178" s="19"/>
      <c r="F178" s="19"/>
      <c r="G178" s="20"/>
      <c r="H178" s="20"/>
      <c r="I178" s="15"/>
    </row>
    <row r="179" spans="1:9" ht="34.5" customHeight="1" x14ac:dyDescent="0.2">
      <c r="A179" s="16">
        <v>149</v>
      </c>
      <c r="B179" s="76" t="s">
        <v>177</v>
      </c>
      <c r="C179" s="38" t="s">
        <v>11</v>
      </c>
      <c r="D179" s="53">
        <v>1</v>
      </c>
      <c r="E179" s="19"/>
      <c r="F179" s="19"/>
      <c r="G179" s="20">
        <f t="shared" si="4"/>
        <v>0</v>
      </c>
      <c r="H179" s="20">
        <f t="shared" si="5"/>
        <v>0</v>
      </c>
      <c r="I179" s="15" t="s">
        <v>19</v>
      </c>
    </row>
    <row r="180" spans="1:9" ht="34.5" customHeight="1" x14ac:dyDescent="0.2">
      <c r="A180" s="16">
        <v>150</v>
      </c>
      <c r="B180" s="76" t="s">
        <v>192</v>
      </c>
      <c r="C180" s="38" t="s">
        <v>11</v>
      </c>
      <c r="D180" s="53">
        <v>9</v>
      </c>
      <c r="E180" s="19"/>
      <c r="F180" s="19"/>
      <c r="G180" s="20">
        <f t="shared" si="4"/>
        <v>0</v>
      </c>
      <c r="H180" s="20">
        <f t="shared" si="5"/>
        <v>0</v>
      </c>
      <c r="I180" s="15" t="s">
        <v>19</v>
      </c>
    </row>
    <row r="181" spans="1:9" ht="18" customHeight="1" x14ac:dyDescent="0.2">
      <c r="A181" s="16">
        <v>151</v>
      </c>
      <c r="B181" s="76" t="s">
        <v>178</v>
      </c>
      <c r="C181" s="38" t="s">
        <v>11</v>
      </c>
      <c r="D181" s="53">
        <v>2</v>
      </c>
      <c r="E181" s="19"/>
      <c r="F181" s="19"/>
      <c r="G181" s="20">
        <f t="shared" si="4"/>
        <v>0</v>
      </c>
      <c r="H181" s="20">
        <f t="shared" si="5"/>
        <v>0</v>
      </c>
      <c r="I181" s="15" t="s">
        <v>19</v>
      </c>
    </row>
    <row r="182" spans="1:9" ht="18" customHeight="1" x14ac:dyDescent="0.2">
      <c r="A182" s="16">
        <v>152</v>
      </c>
      <c r="B182" s="76" t="s">
        <v>179</v>
      </c>
      <c r="C182" s="38" t="s">
        <v>11</v>
      </c>
      <c r="D182" s="53">
        <v>2</v>
      </c>
      <c r="E182" s="19"/>
      <c r="F182" s="19"/>
      <c r="G182" s="20">
        <f t="shared" si="4"/>
        <v>0</v>
      </c>
      <c r="H182" s="20">
        <f t="shared" si="5"/>
        <v>0</v>
      </c>
      <c r="I182" s="15" t="s">
        <v>19</v>
      </c>
    </row>
    <row r="183" spans="1:9" ht="18" customHeight="1" x14ac:dyDescent="0.2">
      <c r="A183" s="16">
        <v>153</v>
      </c>
      <c r="B183" s="76" t="s">
        <v>180</v>
      </c>
      <c r="C183" s="38" t="s">
        <v>11</v>
      </c>
      <c r="D183" s="53">
        <v>2</v>
      </c>
      <c r="E183" s="19"/>
      <c r="F183" s="19"/>
      <c r="G183" s="20">
        <f t="shared" si="4"/>
        <v>0</v>
      </c>
      <c r="H183" s="20">
        <f t="shared" si="5"/>
        <v>0</v>
      </c>
      <c r="I183" s="15" t="s">
        <v>19</v>
      </c>
    </row>
    <row r="184" spans="1:9" ht="18" customHeight="1" x14ac:dyDescent="0.2">
      <c r="A184" s="16">
        <v>154</v>
      </c>
      <c r="B184" s="76" t="s">
        <v>181</v>
      </c>
      <c r="C184" s="38" t="s">
        <v>11</v>
      </c>
      <c r="D184" s="53">
        <v>1</v>
      </c>
      <c r="E184" s="19"/>
      <c r="F184" s="19"/>
      <c r="G184" s="20">
        <f t="shared" si="4"/>
        <v>0</v>
      </c>
      <c r="H184" s="20">
        <f t="shared" si="5"/>
        <v>0</v>
      </c>
      <c r="I184" s="15" t="s">
        <v>19</v>
      </c>
    </row>
    <row r="185" spans="1:9" ht="18" customHeight="1" x14ac:dyDescent="0.2">
      <c r="A185" s="16"/>
      <c r="B185" s="70" t="s">
        <v>182</v>
      </c>
      <c r="C185" s="10"/>
      <c r="D185" s="24"/>
      <c r="E185" s="19"/>
      <c r="F185" s="19"/>
      <c r="G185" s="20"/>
      <c r="H185" s="25">
        <f>SUM(H125:H184)</f>
        <v>0</v>
      </c>
      <c r="I185" s="15"/>
    </row>
    <row r="186" spans="1:9" ht="18" customHeight="1" x14ac:dyDescent="0.2">
      <c r="A186" s="10" t="s">
        <v>183</v>
      </c>
      <c r="B186" s="11" t="s">
        <v>28</v>
      </c>
      <c r="C186" s="12"/>
      <c r="D186" s="4"/>
      <c r="E186" s="19"/>
      <c r="F186" s="19"/>
      <c r="G186" s="20"/>
      <c r="H186" s="20"/>
      <c r="I186" s="15"/>
    </row>
    <row r="187" spans="1:9" ht="33.75" customHeight="1" x14ac:dyDescent="0.2">
      <c r="A187" s="89">
        <v>155</v>
      </c>
      <c r="B187" s="90" t="s">
        <v>29</v>
      </c>
      <c r="C187" s="16" t="s">
        <v>11</v>
      </c>
      <c r="D187" s="29">
        <v>1</v>
      </c>
      <c r="E187" s="19"/>
      <c r="F187" s="19"/>
      <c r="G187" s="20">
        <f t="shared" si="4"/>
        <v>0</v>
      </c>
      <c r="H187" s="20">
        <f t="shared" si="5"/>
        <v>0</v>
      </c>
      <c r="I187" s="15" t="s">
        <v>16</v>
      </c>
    </row>
    <row r="188" spans="1:9" ht="18" customHeight="1" x14ac:dyDescent="0.2">
      <c r="A188" s="16"/>
      <c r="B188" s="70" t="s">
        <v>184</v>
      </c>
      <c r="C188" s="10"/>
      <c r="D188" s="24"/>
      <c r="E188" s="30"/>
      <c r="F188" s="30"/>
      <c r="G188" s="30"/>
      <c r="H188" s="31">
        <f>SUM(H187)</f>
        <v>0</v>
      </c>
      <c r="I188" s="15"/>
    </row>
    <row r="189" spans="1:9" ht="18" customHeight="1" x14ac:dyDescent="0.2">
      <c r="A189" s="16"/>
      <c r="B189" s="32" t="s">
        <v>200</v>
      </c>
      <c r="C189" s="33"/>
      <c r="D189" s="34"/>
      <c r="E189" s="30"/>
      <c r="F189" s="30"/>
      <c r="G189" s="30"/>
      <c r="H189" s="31">
        <f>ROUND(H41+H77+H122+H185+H188,2)</f>
        <v>0</v>
      </c>
      <c r="I189" s="15"/>
    </row>
    <row r="190" spans="1:9" ht="45.75" customHeight="1" x14ac:dyDescent="0.2">
      <c r="A190" s="16">
        <v>156</v>
      </c>
      <c r="B190" s="35" t="s">
        <v>199</v>
      </c>
      <c r="C190" s="24"/>
      <c r="D190" s="36"/>
      <c r="E190" s="30"/>
      <c r="F190" s="30"/>
      <c r="G190" s="30"/>
      <c r="H190" s="91">
        <f>ROUND(H189*0.05,2)</f>
        <v>0</v>
      </c>
      <c r="I190" s="15" t="s">
        <v>16</v>
      </c>
    </row>
    <row r="191" spans="1:9" ht="27.75" customHeight="1" x14ac:dyDescent="0.2">
      <c r="A191" s="104" t="s">
        <v>30</v>
      </c>
      <c r="B191" s="105"/>
      <c r="C191" s="105"/>
      <c r="D191" s="105"/>
      <c r="E191" s="105"/>
      <c r="F191" s="106"/>
      <c r="G191" s="37"/>
      <c r="H191" s="92">
        <f>ROUND(H189+H190,2)</f>
        <v>0</v>
      </c>
      <c r="I191" s="38"/>
    </row>
    <row r="192" spans="1:9" ht="26.25" customHeight="1" x14ac:dyDescent="0.2"/>
    <row r="193" spans="1:9" ht="18" customHeight="1" x14ac:dyDescent="0.2">
      <c r="A193" s="107" t="s">
        <v>31</v>
      </c>
      <c r="B193" s="107"/>
    </row>
    <row r="194" spans="1:9" ht="28.5" customHeight="1" x14ac:dyDescent="0.2">
      <c r="A194" s="108" t="s">
        <v>193</v>
      </c>
      <c r="B194" s="108"/>
      <c r="C194" s="108"/>
      <c r="D194" s="108"/>
      <c r="E194" s="108"/>
      <c r="F194" s="108"/>
      <c r="G194" s="108"/>
      <c r="H194" s="108"/>
      <c r="I194" s="108"/>
    </row>
    <row r="195" spans="1:9" ht="34.5" customHeight="1" x14ac:dyDescent="0.2">
      <c r="A195" s="108" t="s">
        <v>194</v>
      </c>
      <c r="B195" s="108"/>
      <c r="C195" s="108"/>
      <c r="D195" s="108"/>
      <c r="E195" s="108"/>
      <c r="F195" s="108"/>
      <c r="G195" s="108"/>
      <c r="H195" s="108"/>
      <c r="I195" s="108"/>
    </row>
    <row r="196" spans="1:9" ht="54.75" customHeight="1" x14ac:dyDescent="0.2">
      <c r="A196" s="108" t="s">
        <v>195</v>
      </c>
      <c r="B196" s="108"/>
      <c r="C196" s="108"/>
      <c r="D196" s="108"/>
      <c r="E196" s="108"/>
      <c r="F196" s="108"/>
      <c r="G196" s="108"/>
      <c r="H196" s="108"/>
      <c r="I196" s="108"/>
    </row>
    <row r="197" spans="1:9" ht="18.75" customHeight="1" x14ac:dyDescent="0.2">
      <c r="A197" s="108" t="s">
        <v>196</v>
      </c>
      <c r="B197" s="108"/>
      <c r="C197" s="108"/>
      <c r="D197" s="108"/>
      <c r="E197" s="108"/>
      <c r="F197" s="108"/>
      <c r="G197" s="108"/>
      <c r="H197" s="108"/>
      <c r="I197" s="108"/>
    </row>
    <row r="198" spans="1:9" ht="158.25" customHeight="1" x14ac:dyDescent="0.2">
      <c r="A198" s="109" t="s">
        <v>32</v>
      </c>
      <c r="B198" s="109"/>
      <c r="C198" s="109"/>
      <c r="D198" s="109"/>
      <c r="E198" s="109"/>
      <c r="F198" s="109"/>
      <c r="G198" s="109"/>
      <c r="H198" s="109"/>
      <c r="I198" s="109"/>
    </row>
    <row r="199" spans="1:9" ht="24" customHeight="1" x14ac:dyDescent="0.2">
      <c r="A199" s="101" t="s">
        <v>201</v>
      </c>
      <c r="B199" s="110"/>
      <c r="C199" s="110"/>
      <c r="D199" s="110"/>
      <c r="E199" s="110"/>
      <c r="F199" s="110"/>
      <c r="G199" s="110"/>
      <c r="H199" s="110"/>
      <c r="I199" s="110"/>
    </row>
    <row r="200" spans="1:9" ht="6.75" customHeight="1" x14ac:dyDescent="0.2">
      <c r="A200" s="107"/>
      <c r="B200" s="107"/>
    </row>
    <row r="201" spans="1:9" ht="24" customHeight="1" x14ac:dyDescent="0.2">
      <c r="A201" s="44" t="s">
        <v>33</v>
      </c>
      <c r="C201" s="43"/>
      <c r="D201" s="45"/>
      <c r="E201" s="39"/>
    </row>
    <row r="202" spans="1:9" ht="17.25" customHeight="1" x14ac:dyDescent="0.2">
      <c r="A202" s="102" t="s">
        <v>198</v>
      </c>
      <c r="B202" s="102"/>
      <c r="C202" s="102"/>
      <c r="D202" s="102"/>
      <c r="E202" s="102"/>
      <c r="F202" s="102"/>
      <c r="G202" s="102"/>
      <c r="H202" s="102"/>
      <c r="I202" s="102"/>
    </row>
    <row r="203" spans="1:9" x14ac:dyDescent="0.2">
      <c r="A203" s="102" t="s">
        <v>197</v>
      </c>
      <c r="B203" s="102"/>
      <c r="C203" s="102"/>
      <c r="D203" s="102"/>
      <c r="E203" s="102"/>
      <c r="F203" s="102"/>
      <c r="G203" s="102"/>
      <c r="H203" s="102"/>
      <c r="I203" s="102"/>
    </row>
    <row r="204" spans="1:9" ht="42.75" customHeight="1" x14ac:dyDescent="0.2">
      <c r="A204" s="101" t="s">
        <v>205</v>
      </c>
      <c r="B204" s="101"/>
      <c r="C204" s="101"/>
      <c r="D204" s="101"/>
      <c r="E204" s="101"/>
      <c r="F204" s="101"/>
      <c r="G204" s="101"/>
      <c r="H204" s="101"/>
      <c r="I204" s="101"/>
    </row>
    <row r="205" spans="1:9" ht="36" customHeight="1" x14ac:dyDescent="0.2">
      <c r="A205" s="46"/>
      <c r="B205" s="46"/>
      <c r="C205" s="46"/>
      <c r="D205" s="46"/>
      <c r="E205" s="46"/>
      <c r="F205" s="46"/>
      <c r="G205" s="46"/>
      <c r="H205" s="46"/>
    </row>
    <row r="206" spans="1:9" x14ac:dyDescent="0.2">
      <c r="A206" s="93" t="s">
        <v>202</v>
      </c>
      <c r="B206" s="94"/>
      <c r="C206" s="95"/>
      <c r="D206" s="96"/>
      <c r="E206" s="97"/>
      <c r="F206" s="98"/>
      <c r="G206" s="96" t="s">
        <v>203</v>
      </c>
      <c r="H206" s="99"/>
      <c r="I206" s="100"/>
    </row>
    <row r="207" spans="1:9" x14ac:dyDescent="0.2">
      <c r="A207" s="94"/>
      <c r="B207" s="94"/>
      <c r="C207" s="95"/>
      <c r="D207" s="96"/>
      <c r="E207" s="97"/>
      <c r="F207" s="98"/>
      <c r="G207" s="96" t="s">
        <v>204</v>
      </c>
      <c r="H207" s="99"/>
      <c r="I207" s="100"/>
    </row>
  </sheetData>
  <sheetProtection algorithmName="SHA-512" hashValue="NOj89mpHVDA1BqdgKdT5iui5FIAQDdsD6luonLxyrnR3iKqhBDWMjEtgD94raiwd17OFvP41wW5XWK4wCRBxfQ==" saltValue="rU8za6qFol0g+yCrhZyQKw==" spinCount="100000" sheet="1" insertColumns="0" insertRows="0" insertHyperlinks="0" deleteColumns="0" deleteRows="0" sort="0" autoFilter="0" pivotTables="0"/>
  <mergeCells count="13">
    <mergeCell ref="A204:I204"/>
    <mergeCell ref="A203:I203"/>
    <mergeCell ref="A1:I1"/>
    <mergeCell ref="A191:F191"/>
    <mergeCell ref="A193:B193"/>
    <mergeCell ref="A194:I194"/>
    <mergeCell ref="A195:I195"/>
    <mergeCell ref="A197:I197"/>
    <mergeCell ref="A198:I198"/>
    <mergeCell ref="A200:B200"/>
    <mergeCell ref="A196:I196"/>
    <mergeCell ref="A199:I199"/>
    <mergeCell ref="A202:I202"/>
  </mergeCells>
  <dataValidations count="1">
    <dataValidation type="textLength" allowBlank="1" showInputMessage="1" showErrorMessage="1" sqref="D190">
      <formula1>0</formula1>
      <formula2>40</formula2>
    </dataValidation>
  </dataValidations>
  <pageMargins left="0.31496062992125984" right="0.31496062992125984" top="0.74803149606299213" bottom="0.55118110236220474" header="0.31496062992125984" footer="0.31496062992125984"/>
  <pageSetup paperSize="9" scale="92"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HM</vt:lpstr>
      <vt:lpstr>HM!Print_Area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2020-05-08T12:13:27Z</dcterms:modified>
</cp:coreProperties>
</file>