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4" i="1"/>
  <c r="G10" i="1"/>
  <c r="H10" i="1"/>
  <c r="G11" i="1"/>
  <c r="H11" i="1" s="1"/>
  <c r="G13" i="1" l="1"/>
  <c r="H13" i="1" s="1"/>
  <c r="G12" i="1"/>
  <c r="H12" i="1" s="1"/>
  <c r="G7" i="1"/>
  <c r="H7" i="1" l="1"/>
  <c r="G6" i="1"/>
  <c r="H6" i="1" s="1"/>
  <c r="H8" i="1" l="1"/>
  <c r="F17" i="1" s="1"/>
  <c r="H17" i="1" l="1"/>
  <c r="H18" i="1" s="1"/>
</calcChain>
</file>

<file path=xl/sharedStrings.xml><?xml version="1.0" encoding="utf-8"?>
<sst xmlns="http://schemas.openxmlformats.org/spreadsheetml/2006/main" count="41" uniqueCount="35">
  <si>
    <t>№</t>
  </si>
  <si>
    <t>НАИМЕНОВАНИЕ</t>
  </si>
  <si>
    <t>Мярка</t>
  </si>
  <si>
    <t xml:space="preserve">Единична базова цена(BGN)
лева, без вкл. ДДС
</t>
  </si>
  <si>
    <t>Търговска отстъпка %</t>
  </si>
  <si>
    <t>Прогнозно количество</t>
  </si>
  <si>
    <t>Формирана единична  цена на база предложена търговска отстъпка (d) от базова цена ( c )</t>
  </si>
  <si>
    <t>Стойност в лева, без вкл. ДДС</t>
  </si>
  <si>
    <t>а</t>
  </si>
  <si>
    <t>b</t>
  </si>
  <si>
    <t>c</t>
  </si>
  <si>
    <t>d</t>
  </si>
  <si>
    <t>Гориво Бензин А95</t>
  </si>
  <si>
    <t>л.</t>
  </si>
  <si>
    <t xml:space="preserve">Гориво Дизел </t>
  </si>
  <si>
    <t>обща стойност на горивото (бензин + дизел)</t>
  </si>
  <si>
    <t xml:space="preserve">Базова стойност на консумативи равна на 2 % от общата стойност на горивото (бензин + дизел) </t>
  </si>
  <si>
    <t>формирана стойност на консумативи на база търговка отстъпка от базова стойност</t>
  </si>
  <si>
    <t xml:space="preserve">Посочените по-горе количества са прогнозни, необвързващи за Възложителя и служат за база при изготвянето на ценово сравнение между участниците.   
</t>
  </si>
  <si>
    <t>Консумативи за автомобили, предлагани в мрежата от търговски обекти на участника</t>
  </si>
  <si>
    <t>Дата: .......................................</t>
  </si>
  <si>
    <t xml:space="preserve">   Участник: .......................................</t>
  </si>
  <si>
    <t>Електроразпределение Юг ЕАД</t>
  </si>
  <si>
    <t>Обща цена в лева ( горива + консумативи), без включен ДДС</t>
  </si>
  <si>
    <t>обща стойност на консумативи (масло и антифриз)</t>
  </si>
  <si>
    <t>Оценяването на ценовото предложение на всеки участник ще се осъществява на база критерий най-ниска цена, като под най-ниска цена се разбира предложената „Обща цена в лева ( горива + консумативи) , без включен ДДС“.</t>
  </si>
  <si>
    <t>по процедура на договаряне с предварителна покана за участие 
№ 124-ЕР-19-СЕ-Д-З                        
Предмет: Доставка на горива, смазочни материали и консумативи за автомобили на дружества от групата на ЕВН България, по обособени позиции.
относно обособена позиция 1 - Доставка на горива, смазочни материали и консумативи за автомобили на Електроразпределение Юг ЕАД</t>
  </si>
  <si>
    <t>Ценово предложение  на участник ..........................................................................</t>
  </si>
  <si>
    <t>обща стойност на консумативи за автомобили</t>
  </si>
  <si>
    <t xml:space="preserve">Двигателно масло тип пълна синтетика SAE 5W-30   </t>
  </si>
  <si>
    <t xml:space="preserve">Двигателно масло тип полусинтетика SAE 10W-40 </t>
  </si>
  <si>
    <t xml:space="preserve">Двигателно масло тип минерално SAE 15W-40 </t>
  </si>
  <si>
    <t>Антифриз-универсален, готов за употреба, с точка на замръзване не по-висока от -30° С</t>
  </si>
  <si>
    <t>Заложените по-горе единични базови цени за горива са "средна цена за деня" за съответното гориво към дата 16.09.2019, публикувана на интернет адрес: https://bg.fuelo.net/prices/date/2019-09-16?lang=bg, като служат единствено за направа на ценово сравнение между участниците.</t>
  </si>
  <si>
    <t>Относно базови цени за двигателни масла и антифриз е необходимо участникът сам да попълни предлаганата от него единична цена за съответния артикул, която в последствие ще бъде намалена от предложената от него търговска отстъпка. Посочените цени служат единствено за направа на ценово сравнение между участниците.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</si>
</sst>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DE7DD"/>
        <bgColor indexed="64"/>
      </patternFill>
    </fill>
    <fill>
      <patternFill patternType="solid">
        <fgColor rgb="FFFBE7DD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center" vertical="top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10" fontId="3" fillId="3" borderId="11" xfId="0" applyNumberFormat="1" applyFont="1" applyFill="1" applyBorder="1" applyAlignment="1" applyProtection="1">
      <alignment horizontal="right" vertical="center" wrapText="1" indent="1"/>
      <protection locked="0"/>
    </xf>
    <xf numFmtId="4" fontId="3" fillId="0" borderId="9" xfId="0" applyNumberFormat="1" applyFont="1" applyBorder="1" applyAlignment="1" applyProtection="1">
      <alignment horizontal="right" vertical="center" wrapText="1" indent="1"/>
    </xf>
    <xf numFmtId="4" fontId="3" fillId="0" borderId="10" xfId="0" applyNumberFormat="1" applyFont="1" applyBorder="1" applyAlignment="1" applyProtection="1">
      <alignment horizontal="right" vertical="center" wrapText="1" indent="1"/>
    </xf>
    <xf numFmtId="4" fontId="3" fillId="0" borderId="11" xfId="0" applyNumberFormat="1" applyFont="1" applyBorder="1" applyAlignment="1" applyProtection="1">
      <alignment horizontal="right" vertical="center" wrapText="1" indent="1"/>
    </xf>
    <xf numFmtId="0" fontId="0" fillId="0" borderId="0" xfId="0" applyAlignment="1" applyProtection="1">
      <alignment vertical="top" wrapText="1"/>
    </xf>
    <xf numFmtId="0" fontId="3" fillId="0" borderId="17" xfId="0" applyFont="1" applyFill="1" applyBorder="1" applyAlignment="1" applyProtection="1">
      <alignment vertical="top" wrapText="1"/>
    </xf>
    <xf numFmtId="0" fontId="3" fillId="0" borderId="18" xfId="0" applyFont="1" applyFill="1" applyBorder="1" applyAlignment="1" applyProtection="1">
      <alignment vertical="top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top" wrapText="1"/>
    </xf>
    <xf numFmtId="0" fontId="3" fillId="0" borderId="15" xfId="0" applyFont="1" applyBorder="1" applyProtection="1"/>
    <xf numFmtId="4" fontId="3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top" wrapText="1"/>
    </xf>
    <xf numFmtId="0" fontId="1" fillId="0" borderId="4" xfId="0" applyFont="1" applyBorder="1" applyAlignment="1" applyProtection="1">
      <alignment vertical="top" wrapText="1"/>
    </xf>
    <xf numFmtId="4" fontId="5" fillId="2" borderId="20" xfId="0" applyNumberFormat="1" applyFont="1" applyFill="1" applyBorder="1" applyAlignment="1" applyProtection="1">
      <alignment horizontal="right" vertical="center" wrapText="1" indent="1"/>
    </xf>
    <xf numFmtId="0" fontId="6" fillId="0" borderId="5" xfId="0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right" vertical="center" wrapText="1" indent="1"/>
    </xf>
    <xf numFmtId="2" fontId="1" fillId="0" borderId="0" xfId="0" applyNumberFormat="1" applyFont="1" applyBorder="1" applyAlignment="1" applyProtection="1">
      <alignment horizontal="right" vertical="center" wrapText="1" indent="1"/>
    </xf>
    <xf numFmtId="2" fontId="7" fillId="0" borderId="0" xfId="0" applyNumberFormat="1" applyFont="1" applyBorder="1" applyAlignment="1" applyProtection="1">
      <alignment horizontal="left" vertical="top" wrapText="1"/>
    </xf>
    <xf numFmtId="2" fontId="3" fillId="0" borderId="19" xfId="0" applyNumberFormat="1" applyFont="1" applyFill="1" applyBorder="1" applyAlignment="1" applyProtection="1">
      <alignment horizontal="right" vertical="center" wrapText="1" indent="1"/>
    </xf>
    <xf numFmtId="1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2" fontId="0" fillId="0" borderId="0" xfId="0" applyNumberFormat="1" applyFont="1" applyBorder="1" applyAlignment="1" applyProtection="1">
      <protection locked="0"/>
    </xf>
    <xf numFmtId="0" fontId="3" fillId="0" borderId="6" xfId="0" applyFont="1" applyBorder="1" applyAlignment="1" applyProtection="1">
      <alignment vertical="top" wrapText="1"/>
    </xf>
    <xf numFmtId="0" fontId="3" fillId="0" borderId="7" xfId="0" applyFont="1" applyBorder="1" applyProtection="1"/>
    <xf numFmtId="0" fontId="3" fillId="0" borderId="7" xfId="0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vertical="top" wrapText="1"/>
    </xf>
    <xf numFmtId="0" fontId="2" fillId="0" borderId="15" xfId="0" applyFont="1" applyBorder="1" applyAlignment="1" applyProtection="1">
      <alignment horizontal="left" vertical="top" wrapText="1"/>
    </xf>
    <xf numFmtId="0" fontId="3" fillId="0" borderId="18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top" wrapText="1"/>
    </xf>
    <xf numFmtId="4" fontId="5" fillId="0" borderId="0" xfId="0" applyNumberFormat="1" applyFont="1" applyFill="1" applyBorder="1" applyAlignment="1" applyProtection="1">
      <alignment horizontal="right" vertical="center" wrapText="1" indent="1"/>
    </xf>
    <xf numFmtId="4" fontId="2" fillId="2" borderId="21" xfId="0" applyNumberFormat="1" applyFont="1" applyFill="1" applyBorder="1" applyAlignment="1" applyProtection="1">
      <alignment horizontal="right" vertical="center" wrapText="1" indent="1"/>
    </xf>
    <xf numFmtId="0" fontId="2" fillId="0" borderId="9" xfId="0" applyFont="1" applyFill="1" applyBorder="1" applyAlignment="1" applyProtection="1">
      <alignment horizontal="center" vertical="top" wrapText="1"/>
    </xf>
    <xf numFmtId="4" fontId="2" fillId="0" borderId="11" xfId="0" applyNumberFormat="1" applyFont="1" applyFill="1" applyBorder="1" applyAlignment="1" applyProtection="1">
      <alignment horizontal="right" vertical="center" wrapText="1" indent="1"/>
    </xf>
    <xf numFmtId="0" fontId="3" fillId="0" borderId="17" xfId="0" applyFont="1" applyFill="1" applyBorder="1" applyAlignment="1" applyProtection="1">
      <alignment vertical="top"/>
    </xf>
    <xf numFmtId="4" fontId="2" fillId="2" borderId="8" xfId="0" applyNumberFormat="1" applyFont="1" applyFill="1" applyBorder="1" applyAlignment="1" applyProtection="1">
      <alignment horizontal="center" vertical="top" wrapText="1"/>
    </xf>
    <xf numFmtId="2" fontId="1" fillId="0" borderId="28" xfId="0" applyNumberFormat="1" applyFont="1" applyBorder="1" applyAlignment="1" applyProtection="1">
      <alignment horizontal="right" vertical="center" wrapText="1" indent="1"/>
    </xf>
    <xf numFmtId="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2" xfId="0" applyFont="1" applyFill="1" applyBorder="1" applyAlignment="1" applyProtection="1">
      <alignment horizontal="left" wrapText="1"/>
      <protection locked="0"/>
    </xf>
    <xf numFmtId="0" fontId="8" fillId="4" borderId="3" xfId="0" applyFont="1" applyFill="1" applyBorder="1" applyAlignment="1" applyProtection="1">
      <alignment horizontal="left" wrapText="1"/>
      <protection locked="0"/>
    </xf>
    <xf numFmtId="0" fontId="5" fillId="0" borderId="26" xfId="0" applyFont="1" applyBorder="1" applyAlignment="1" applyProtection="1">
      <alignment horizontal="left" vertical="top" wrapText="1"/>
    </xf>
    <xf numFmtId="0" fontId="5" fillId="0" borderId="23" xfId="0" applyFont="1" applyBorder="1" applyAlignment="1" applyProtection="1">
      <alignment horizontal="left" vertical="top" wrapText="1"/>
    </xf>
    <xf numFmtId="0" fontId="5" fillId="0" borderId="27" xfId="0" applyFont="1" applyBorder="1" applyAlignment="1" applyProtection="1">
      <alignment horizontal="left" vertical="top" wrapText="1"/>
    </xf>
    <xf numFmtId="0" fontId="2" fillId="0" borderId="24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22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25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2" borderId="23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3" fillId="0" borderId="14" xfId="0" applyFont="1" applyFill="1" applyBorder="1" applyAlignment="1" applyProtection="1">
      <alignment horizontal="center" vertical="top" wrapText="1"/>
    </xf>
    <xf numFmtId="4" fontId="3" fillId="2" borderId="18" xfId="0" applyNumberFormat="1" applyFont="1" applyFill="1" applyBorder="1" applyAlignment="1" applyProtection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2" fontId="0" fillId="0" borderId="0" xfId="0" applyNumberForma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2" fontId="7" fillId="0" borderId="0" xfId="0" applyNumberFormat="1" applyFont="1" applyBorder="1" applyAlignment="1" applyProtection="1">
      <alignment horizontal="left" vertical="top" wrapText="1"/>
    </xf>
    <xf numFmtId="2" fontId="2" fillId="0" borderId="0" xfId="0" applyNumberFormat="1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E7DD"/>
      <color rgb="FFE0001B"/>
      <color rgb="FFFD8177"/>
      <color rgb="FFFC4F42"/>
      <color rgb="FFFDE7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33618</xdr:colOff>
      <xdr:row>0</xdr:row>
      <xdr:rowOff>100854</xdr:rowOff>
    </xdr:from>
    <xdr:to>
      <xdr:col>7</xdr:col>
      <xdr:colOff>1179793</xdr:colOff>
      <xdr:row>1</xdr:row>
      <xdr:rowOff>118746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265" y="100854"/>
          <a:ext cx="1146175" cy="4997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85" zoomScaleNormal="85" workbookViewId="0">
      <selection activeCell="G29" sqref="G29"/>
    </sheetView>
  </sheetViews>
  <sheetFormatPr defaultRowHeight="15" x14ac:dyDescent="0.25"/>
  <cols>
    <col min="2" max="2" width="22.5703125" customWidth="1"/>
    <col min="4" max="4" width="10.7109375" customWidth="1"/>
    <col min="5" max="5" width="9.85546875" customWidth="1"/>
    <col min="6" max="6" width="19.28515625" customWidth="1"/>
    <col min="7" max="7" width="17.85546875" customWidth="1"/>
    <col min="8" max="8" width="18.85546875" customWidth="1"/>
  </cols>
  <sheetData>
    <row r="1" spans="1:10" ht="38.25" customHeight="1" x14ac:dyDescent="0.3">
      <c r="A1" s="57" t="s">
        <v>27</v>
      </c>
      <c r="B1" s="58"/>
      <c r="C1" s="58"/>
      <c r="D1" s="58"/>
      <c r="E1" s="58"/>
      <c r="F1" s="58"/>
      <c r="G1" s="58"/>
      <c r="H1" s="59"/>
      <c r="I1" s="1"/>
      <c r="J1" s="2"/>
    </row>
    <row r="2" spans="1:10" ht="99" customHeight="1" x14ac:dyDescent="0.25">
      <c r="A2" s="60" t="s">
        <v>26</v>
      </c>
      <c r="B2" s="61"/>
      <c r="C2" s="61"/>
      <c r="D2" s="61"/>
      <c r="E2" s="61"/>
      <c r="F2" s="61"/>
      <c r="G2" s="61"/>
      <c r="H2" s="62"/>
      <c r="I2" s="1"/>
      <c r="J2" s="2"/>
    </row>
    <row r="3" spans="1:10" ht="15" customHeight="1" x14ac:dyDescent="0.25">
      <c r="A3" s="63" t="s">
        <v>0</v>
      </c>
      <c r="B3" s="65" t="s">
        <v>1</v>
      </c>
      <c r="C3" s="65" t="s">
        <v>2</v>
      </c>
      <c r="D3" s="65" t="s">
        <v>3</v>
      </c>
      <c r="E3" s="67" t="s">
        <v>4</v>
      </c>
      <c r="F3" s="69" t="s">
        <v>22</v>
      </c>
      <c r="G3" s="70"/>
      <c r="H3" s="71"/>
      <c r="I3" s="3"/>
      <c r="J3" s="2"/>
    </row>
    <row r="4" spans="1:10" ht="99.75" customHeight="1" x14ac:dyDescent="0.25">
      <c r="A4" s="64"/>
      <c r="B4" s="66"/>
      <c r="C4" s="66"/>
      <c r="D4" s="66"/>
      <c r="E4" s="68"/>
      <c r="F4" s="4" t="s">
        <v>5</v>
      </c>
      <c r="G4" s="5" t="s">
        <v>6</v>
      </c>
      <c r="H4" s="6" t="s">
        <v>7</v>
      </c>
      <c r="I4" s="3"/>
      <c r="J4" s="2"/>
    </row>
    <row r="5" spans="1:10" x14ac:dyDescent="0.25">
      <c r="A5" s="33"/>
      <c r="B5" s="34" t="s">
        <v>8</v>
      </c>
      <c r="C5" s="34" t="s">
        <v>9</v>
      </c>
      <c r="D5" s="7" t="s">
        <v>10</v>
      </c>
      <c r="E5" s="35" t="s">
        <v>11</v>
      </c>
      <c r="F5" s="77"/>
      <c r="G5" s="78"/>
      <c r="H5" s="79"/>
      <c r="I5" s="3"/>
      <c r="J5" s="2"/>
    </row>
    <row r="6" spans="1:10" x14ac:dyDescent="0.25">
      <c r="A6" s="8">
        <v>1</v>
      </c>
      <c r="B6" s="9" t="s">
        <v>12</v>
      </c>
      <c r="C6" s="10" t="s">
        <v>13</v>
      </c>
      <c r="D6" s="56">
        <v>2.21</v>
      </c>
      <c r="E6" s="11"/>
      <c r="F6" s="12">
        <v>1278865</v>
      </c>
      <c r="G6" s="13">
        <f>ROUND(D6-(D6*E6),2)</f>
        <v>2.21</v>
      </c>
      <c r="H6" s="14">
        <f>ROUND((F6*G6),2)</f>
        <v>2826291.65</v>
      </c>
      <c r="I6" s="15"/>
      <c r="J6" s="2"/>
    </row>
    <row r="7" spans="1:10" x14ac:dyDescent="0.25">
      <c r="A7" s="8">
        <v>2</v>
      </c>
      <c r="B7" s="9" t="s">
        <v>14</v>
      </c>
      <c r="C7" s="10" t="s">
        <v>13</v>
      </c>
      <c r="D7" s="56">
        <v>2.2599999999999998</v>
      </c>
      <c r="E7" s="11"/>
      <c r="F7" s="12">
        <v>6486725</v>
      </c>
      <c r="G7" s="13">
        <f>ROUND(D7-(D7*E7),2)</f>
        <v>2.2599999999999998</v>
      </c>
      <c r="H7" s="14">
        <f>ROUND((F7*G7),2)</f>
        <v>14659998.5</v>
      </c>
      <c r="I7" s="15"/>
      <c r="J7" s="2"/>
    </row>
    <row r="8" spans="1:10" ht="31.5" customHeight="1" x14ac:dyDescent="0.25">
      <c r="A8" s="16"/>
      <c r="B8" s="17"/>
      <c r="C8" s="18"/>
      <c r="D8" s="19"/>
      <c r="E8" s="31"/>
      <c r="F8" s="75" t="s">
        <v>15</v>
      </c>
      <c r="G8" s="75"/>
      <c r="H8" s="49">
        <f>H6+H7</f>
        <v>17486290.149999999</v>
      </c>
      <c r="I8" s="15"/>
      <c r="J8" s="2"/>
    </row>
    <row r="9" spans="1:10" ht="15.75" customHeight="1" x14ac:dyDescent="0.25">
      <c r="A9" s="72"/>
      <c r="B9" s="73"/>
      <c r="C9" s="73"/>
      <c r="D9" s="73"/>
      <c r="E9" s="73"/>
      <c r="F9" s="73"/>
      <c r="G9" s="73"/>
      <c r="H9" s="74"/>
      <c r="I9" s="15"/>
      <c r="J9" s="2"/>
    </row>
    <row r="10" spans="1:10" ht="45" customHeight="1" x14ac:dyDescent="0.25">
      <c r="A10" s="50">
        <v>3</v>
      </c>
      <c r="B10" s="44" t="s">
        <v>29</v>
      </c>
      <c r="C10" s="42" t="s">
        <v>13</v>
      </c>
      <c r="D10" s="42"/>
      <c r="E10" s="11"/>
      <c r="F10" s="43">
        <v>4910</v>
      </c>
      <c r="G10" s="43">
        <f>ROUND(D10-(D10*E10),2)</f>
        <v>0</v>
      </c>
      <c r="H10" s="51">
        <f>ROUND((F10*G10),2)</f>
        <v>0</v>
      </c>
      <c r="I10" s="15"/>
      <c r="J10" s="2"/>
    </row>
    <row r="11" spans="1:10" ht="46.5" customHeight="1" x14ac:dyDescent="0.25">
      <c r="A11" s="50">
        <v>4</v>
      </c>
      <c r="B11" s="44" t="s">
        <v>30</v>
      </c>
      <c r="C11" s="42" t="s">
        <v>13</v>
      </c>
      <c r="D11" s="42"/>
      <c r="E11" s="11"/>
      <c r="F11" s="43">
        <v>4910</v>
      </c>
      <c r="G11" s="43">
        <f>ROUND(D11-(D11*E11),2)</f>
        <v>0</v>
      </c>
      <c r="H11" s="51">
        <f>ROUND((F11*G11),2)</f>
        <v>0</v>
      </c>
      <c r="I11" s="15"/>
      <c r="J11" s="2"/>
    </row>
    <row r="12" spans="1:10" ht="44.25" customHeight="1" x14ac:dyDescent="0.25">
      <c r="A12" s="50">
        <v>5</v>
      </c>
      <c r="B12" s="44" t="s">
        <v>31</v>
      </c>
      <c r="C12" s="42" t="s">
        <v>13</v>
      </c>
      <c r="D12" s="42"/>
      <c r="E12" s="11"/>
      <c r="F12" s="43">
        <v>4910</v>
      </c>
      <c r="G12" s="43">
        <f>ROUND(D12-(D12*E12),2)</f>
        <v>0</v>
      </c>
      <c r="H12" s="51">
        <f>ROUND((F12*G12),2)</f>
        <v>0</v>
      </c>
      <c r="I12" s="15"/>
      <c r="J12" s="2"/>
    </row>
    <row r="13" spans="1:10" ht="65.25" customHeight="1" x14ac:dyDescent="0.25">
      <c r="A13" s="50">
        <v>6</v>
      </c>
      <c r="B13" s="44" t="s">
        <v>32</v>
      </c>
      <c r="C13" s="42" t="s">
        <v>13</v>
      </c>
      <c r="D13" s="42"/>
      <c r="E13" s="11"/>
      <c r="F13" s="43">
        <v>7653</v>
      </c>
      <c r="G13" s="43">
        <f>ROUND(D13-(D13*E13),2)</f>
        <v>0</v>
      </c>
      <c r="H13" s="51">
        <f>ROUND((F13*G13),2)</f>
        <v>0</v>
      </c>
      <c r="I13" s="15"/>
      <c r="J13" s="2"/>
    </row>
    <row r="14" spans="1:10" ht="33.75" customHeight="1" x14ac:dyDescent="0.25">
      <c r="A14" s="52"/>
      <c r="B14" s="46"/>
      <c r="C14" s="46"/>
      <c r="D14" s="46"/>
      <c r="E14" s="46"/>
      <c r="F14" s="75" t="s">
        <v>24</v>
      </c>
      <c r="G14" s="75"/>
      <c r="H14" s="49">
        <f>H12+H13+H11+H10</f>
        <v>0</v>
      </c>
      <c r="I14" s="15"/>
      <c r="J14" s="2"/>
    </row>
    <row r="15" spans="1:10" ht="15" customHeight="1" x14ac:dyDescent="0.25">
      <c r="A15" s="72"/>
      <c r="B15" s="73"/>
      <c r="C15" s="73"/>
      <c r="D15" s="73"/>
      <c r="E15" s="73"/>
      <c r="F15" s="73"/>
      <c r="G15" s="73"/>
      <c r="H15" s="74"/>
      <c r="I15" s="15"/>
      <c r="J15" s="2"/>
    </row>
    <row r="16" spans="1:10" ht="90" x14ac:dyDescent="0.25">
      <c r="A16" s="37"/>
      <c r="B16" s="38"/>
      <c r="C16" s="39"/>
      <c r="D16" s="39"/>
      <c r="E16" s="39"/>
      <c r="F16" s="40" t="s">
        <v>16</v>
      </c>
      <c r="G16" s="41" t="s">
        <v>4</v>
      </c>
      <c r="H16" s="53" t="s">
        <v>17</v>
      </c>
      <c r="I16" s="15"/>
      <c r="J16" s="2"/>
    </row>
    <row r="17" spans="1:10" ht="75" x14ac:dyDescent="0.25">
      <c r="A17" s="8">
        <v>7</v>
      </c>
      <c r="B17" s="45" t="s">
        <v>19</v>
      </c>
      <c r="C17" s="20"/>
      <c r="D17" s="21"/>
      <c r="E17" s="55"/>
      <c r="F17" s="22">
        <f>ROUND(H8*0.02,2)</f>
        <v>349725.8</v>
      </c>
      <c r="G17" s="32"/>
      <c r="H17" s="51">
        <f>ROUND(F17-(F17*G17),2)</f>
        <v>349725.8</v>
      </c>
      <c r="I17" s="15"/>
      <c r="J17" s="2"/>
    </row>
    <row r="18" spans="1:10" ht="39" customHeight="1" x14ac:dyDescent="0.25">
      <c r="A18" s="8"/>
      <c r="B18" s="45"/>
      <c r="C18" s="20"/>
      <c r="D18" s="21"/>
      <c r="E18" s="21"/>
      <c r="F18" s="76" t="s">
        <v>28</v>
      </c>
      <c r="G18" s="76"/>
      <c r="H18" s="51">
        <f>H17</f>
        <v>349725.8</v>
      </c>
      <c r="I18" s="15"/>
      <c r="J18" s="2"/>
    </row>
    <row r="19" spans="1:10" ht="37.5" customHeight="1" thickBot="1" x14ac:dyDescent="0.3">
      <c r="A19" s="24"/>
      <c r="B19" s="81" t="s">
        <v>23</v>
      </c>
      <c r="C19" s="81"/>
      <c r="D19" s="81"/>
      <c r="E19" s="81"/>
      <c r="F19" s="25">
        <f>H8+H14+H18</f>
        <v>17836015.949999999</v>
      </c>
      <c r="G19" s="26"/>
      <c r="H19" s="54"/>
      <c r="I19" s="23"/>
      <c r="J19" s="2"/>
    </row>
    <row r="20" spans="1:10" ht="15.75" x14ac:dyDescent="0.25">
      <c r="A20" s="27"/>
      <c r="B20" s="47"/>
      <c r="C20" s="47"/>
      <c r="D20" s="47"/>
      <c r="E20" s="47"/>
      <c r="F20" s="48"/>
      <c r="G20" s="28"/>
      <c r="H20" s="29"/>
      <c r="I20" s="23"/>
      <c r="J20" s="2"/>
    </row>
    <row r="21" spans="1:10" ht="45.75" customHeight="1" x14ac:dyDescent="0.25">
      <c r="A21" s="82" t="s">
        <v>33</v>
      </c>
      <c r="B21" s="82"/>
      <c r="C21" s="82"/>
      <c r="D21" s="82"/>
      <c r="E21" s="82"/>
      <c r="F21" s="82"/>
      <c r="G21" s="82"/>
      <c r="H21" s="82"/>
      <c r="I21" s="15"/>
      <c r="J21" s="2"/>
    </row>
    <row r="22" spans="1:10" ht="49.5" customHeight="1" x14ac:dyDescent="0.25">
      <c r="A22" s="82" t="s">
        <v>34</v>
      </c>
      <c r="B22" s="82"/>
      <c r="C22" s="82"/>
      <c r="D22" s="82"/>
      <c r="E22" s="82"/>
      <c r="F22" s="82"/>
      <c r="G22" s="82"/>
      <c r="H22" s="82"/>
      <c r="I22" s="15"/>
      <c r="J22" s="2"/>
    </row>
    <row r="23" spans="1:10" ht="30" customHeight="1" x14ac:dyDescent="0.25">
      <c r="A23" s="82" t="s">
        <v>25</v>
      </c>
      <c r="B23" s="82"/>
      <c r="C23" s="82"/>
      <c r="D23" s="82"/>
      <c r="E23" s="82"/>
      <c r="F23" s="82"/>
      <c r="G23" s="82"/>
      <c r="H23" s="82"/>
      <c r="I23" s="15"/>
      <c r="J23" s="2"/>
    </row>
    <row r="24" spans="1:10" ht="33.75" customHeight="1" x14ac:dyDescent="0.25">
      <c r="A24" s="82" t="s">
        <v>18</v>
      </c>
      <c r="B24" s="82"/>
      <c r="C24" s="82"/>
      <c r="D24" s="82"/>
      <c r="E24" s="82"/>
      <c r="F24" s="82"/>
      <c r="G24" s="82"/>
      <c r="H24" s="82"/>
      <c r="I24" s="15"/>
      <c r="J24" s="2"/>
    </row>
    <row r="25" spans="1:10" x14ac:dyDescent="0.25">
      <c r="A25" s="30"/>
      <c r="B25" s="30"/>
      <c r="C25" s="30"/>
      <c r="D25" s="30"/>
      <c r="E25" s="30"/>
      <c r="F25" s="30"/>
      <c r="G25" s="30"/>
      <c r="H25" s="30"/>
      <c r="I25" s="15"/>
      <c r="J25" s="2"/>
    </row>
    <row r="26" spans="1:10" ht="15" customHeight="1" x14ac:dyDescent="0.25">
      <c r="A26" s="83" t="s">
        <v>20</v>
      </c>
      <c r="B26" s="83"/>
      <c r="C26" s="36"/>
      <c r="D26" s="36"/>
      <c r="E26" s="36"/>
      <c r="F26" s="83" t="s">
        <v>21</v>
      </c>
      <c r="G26" s="83"/>
      <c r="H26" s="83"/>
      <c r="I26" s="1"/>
      <c r="J26" s="2"/>
    </row>
    <row r="27" spans="1:10" x14ac:dyDescent="0.25">
      <c r="A27" s="80"/>
      <c r="B27" s="80"/>
      <c r="C27" s="80"/>
      <c r="D27" s="80"/>
      <c r="E27" s="80"/>
      <c r="F27" s="80"/>
      <c r="G27" s="80"/>
      <c r="H27" s="80"/>
      <c r="I27" s="15"/>
      <c r="J27" s="2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2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2"/>
    </row>
  </sheetData>
  <mergeCells count="22">
    <mergeCell ref="A27:H27"/>
    <mergeCell ref="B19:E19"/>
    <mergeCell ref="A21:H21"/>
    <mergeCell ref="A23:H23"/>
    <mergeCell ref="A24:H24"/>
    <mergeCell ref="F26:H26"/>
    <mergeCell ref="A26:B26"/>
    <mergeCell ref="A22:H22"/>
    <mergeCell ref="A9:H9"/>
    <mergeCell ref="F14:G14"/>
    <mergeCell ref="A15:H15"/>
    <mergeCell ref="F18:G18"/>
    <mergeCell ref="F5:H5"/>
    <mergeCell ref="F8:G8"/>
    <mergeCell ref="A1:H1"/>
    <mergeCell ref="A2:H2"/>
    <mergeCell ref="A3:A4"/>
    <mergeCell ref="B3:B4"/>
    <mergeCell ref="C3:C4"/>
    <mergeCell ref="D3:D4"/>
    <mergeCell ref="E3:E4"/>
    <mergeCell ref="F3:H3"/>
  </mergeCells>
  <pageMargins left="0.27" right="0.25" top="0.75" bottom="0.44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2019-09-16T12:15:15Z</dcterms:modified>
</cp:coreProperties>
</file>