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35" yWindow="-75" windowWidth="13050" windowHeight="9945" tabRatio="218"/>
  </bookViews>
  <sheets>
    <sheet name="Anlagenbau 2017" sheetId="2" r:id="rId1"/>
    <sheet name="Sheet1" sheetId="3" r:id="rId2"/>
  </sheets>
  <definedNames>
    <definedName name="_xlnm._FilterDatabase" localSheetId="0" hidden="1">'Anlagenbau 2017'!$B$6:$M$210</definedName>
    <definedName name="_Toc425444318" localSheetId="0">'Anlagenbau 2017'!$G$125</definedName>
    <definedName name="_Toc450545474" localSheetId="0">'Anlagenbau 2017'!$F$125</definedName>
    <definedName name="_Toc450545662" localSheetId="0">'Anlagenbau 2017'!#REF!</definedName>
    <definedName name="_xlnm.Print_Area" localSheetId="0">'Anlagenbau 2017'!$A$1:$M$224</definedName>
    <definedName name="_xlnm.Print_Titles" localSheetId="0">'Anlagenbau 2017'!$6:$6</definedName>
  </definedNames>
  <calcPr calcId="145621"/>
</workbook>
</file>

<file path=xl/calcChain.xml><?xml version="1.0" encoding="utf-8"?>
<calcChain xmlns="http://schemas.openxmlformats.org/spreadsheetml/2006/main">
  <c r="M211" i="2" l="1"/>
  <c r="M213" i="2" l="1"/>
  <c r="M212" i="2" l="1"/>
  <c r="L68" i="2"/>
  <c r="M68" i="2" s="1"/>
  <c r="L66" i="2"/>
  <c r="M66" i="2" s="1"/>
  <c r="L26" i="2" l="1"/>
  <c r="M26" i="2" s="1"/>
  <c r="L36" i="2" l="1"/>
  <c r="M36" i="2" s="1"/>
  <c r="L35" i="2"/>
  <c r="M35" i="2" s="1"/>
  <c r="L34" i="2"/>
  <c r="M34" i="2" s="1"/>
  <c r="M37" i="2" s="1"/>
  <c r="L31" i="2"/>
  <c r="M31" i="2" s="1"/>
  <c r="L30" i="2"/>
  <c r="M30" i="2" s="1"/>
  <c r="L29" i="2"/>
  <c r="M29" i="2" s="1"/>
  <c r="M32" i="2" l="1"/>
  <c r="L142" i="2"/>
  <c r="M142" i="2" s="1"/>
  <c r="L137" i="2" l="1"/>
  <c r="M137" i="2" s="1"/>
  <c r="L136" i="2"/>
  <c r="M136" i="2" s="1"/>
  <c r="L135" i="2"/>
  <c r="M135" i="2" s="1"/>
  <c r="L128" i="2"/>
  <c r="M128" i="2" s="1"/>
  <c r="L127" i="2"/>
  <c r="M127" i="2" s="1"/>
  <c r="L126" i="2"/>
  <c r="M126" i="2" s="1"/>
  <c r="L125" i="2"/>
  <c r="M125" i="2" s="1"/>
  <c r="L117" i="2"/>
  <c r="M117" i="2" s="1"/>
  <c r="L116" i="2"/>
  <c r="M116" i="2" s="1"/>
  <c r="L115" i="2"/>
  <c r="M115" i="2" s="1"/>
  <c r="L114" i="2"/>
  <c r="M114" i="2" s="1"/>
  <c r="L103" i="2"/>
  <c r="M103" i="2" s="1"/>
  <c r="L102" i="2"/>
  <c r="M102" i="2" s="1"/>
  <c r="L101" i="2"/>
  <c r="M101" i="2" s="1"/>
  <c r="L100" i="2"/>
  <c r="M100" i="2" s="1"/>
  <c r="L99" i="2"/>
  <c r="M99" i="2" s="1"/>
  <c r="L98" i="2"/>
  <c r="M98" i="2" s="1"/>
  <c r="L143" i="2"/>
  <c r="M143" i="2" s="1"/>
  <c r="L144" i="2" l="1"/>
  <c r="M144" i="2" s="1"/>
  <c r="L108" i="2"/>
  <c r="M108" i="2" s="1"/>
  <c r="L112" i="2" l="1"/>
  <c r="M112" i="2" s="1"/>
  <c r="L107" i="2"/>
  <c r="M107" i="2" s="1"/>
  <c r="L106" i="2"/>
  <c r="M106" i="2" s="1"/>
  <c r="L105" i="2"/>
  <c r="M105" i="2" s="1"/>
  <c r="L96" i="2"/>
  <c r="M96" i="2" s="1"/>
  <c r="L95" i="2"/>
  <c r="M95" i="2" s="1"/>
  <c r="L94" i="2"/>
  <c r="M94" i="2" s="1"/>
  <c r="L93" i="2"/>
  <c r="M93" i="2" s="1"/>
  <c r="L92" i="2"/>
  <c r="M92" i="2" s="1"/>
  <c r="L111" i="2"/>
  <c r="M111" i="2" s="1"/>
  <c r="L110" i="2"/>
  <c r="M110" i="2" s="1"/>
  <c r="L109" i="2"/>
  <c r="M109" i="2" s="1"/>
  <c r="L104" i="2"/>
  <c r="M104" i="2" s="1"/>
  <c r="L91" i="2"/>
  <c r="M91" i="2" s="1"/>
  <c r="L90" i="2"/>
  <c r="M90" i="2" s="1"/>
  <c r="L89" i="2"/>
  <c r="M89" i="2" s="1"/>
  <c r="M118" i="2" l="1"/>
  <c r="L202" i="2"/>
  <c r="M202" i="2" s="1"/>
  <c r="L208" i="2" l="1"/>
  <c r="M208" i="2" s="1"/>
  <c r="L207" i="2"/>
  <c r="M207" i="2" s="1"/>
  <c r="L203" i="2"/>
  <c r="M203" i="2" s="1"/>
  <c r="L201" i="2"/>
  <c r="M201" i="2" s="1"/>
  <c r="L200" i="2"/>
  <c r="M200" i="2" s="1"/>
  <c r="L199" i="2"/>
  <c r="M199" i="2" s="1"/>
  <c r="L196" i="2"/>
  <c r="M196" i="2" s="1"/>
  <c r="L194" i="2"/>
  <c r="M194" i="2" s="1"/>
  <c r="L193" i="2"/>
  <c r="M193" i="2" s="1"/>
  <c r="L192" i="2"/>
  <c r="M192" i="2" s="1"/>
  <c r="L191" i="2"/>
  <c r="M191" i="2" s="1"/>
  <c r="L190" i="2"/>
  <c r="M190" i="2" s="1"/>
  <c r="L189" i="2"/>
  <c r="M189" i="2" s="1"/>
  <c r="L188" i="2"/>
  <c r="M188" i="2" s="1"/>
  <c r="L187" i="2"/>
  <c r="M187" i="2" s="1"/>
  <c r="L186" i="2"/>
  <c r="M186" i="2" s="1"/>
  <c r="L185" i="2"/>
  <c r="M185" i="2" s="1"/>
  <c r="L184" i="2"/>
  <c r="M184" i="2" s="1"/>
  <c r="L183" i="2"/>
  <c r="M183" i="2" s="1"/>
  <c r="L182" i="2"/>
  <c r="M182" i="2" s="1"/>
  <c r="L179" i="2"/>
  <c r="M179" i="2" s="1"/>
  <c r="L178" i="2"/>
  <c r="M178" i="2" s="1"/>
  <c r="L177" i="2"/>
  <c r="M177" i="2" s="1"/>
  <c r="L176" i="2"/>
  <c r="M176" i="2" s="1"/>
  <c r="L175" i="2"/>
  <c r="M175" i="2" s="1"/>
  <c r="L174" i="2"/>
  <c r="M174" i="2" s="1"/>
  <c r="L173" i="2"/>
  <c r="M173" i="2" s="1"/>
  <c r="L172" i="2"/>
  <c r="M172" i="2" s="1"/>
  <c r="M180" i="2" s="1"/>
  <c r="L169" i="2"/>
  <c r="M169" i="2" s="1"/>
  <c r="L168" i="2"/>
  <c r="M168" i="2" s="1"/>
  <c r="L167" i="2"/>
  <c r="M167" i="2" s="1"/>
  <c r="L166" i="2"/>
  <c r="M166" i="2" s="1"/>
  <c r="L165" i="2"/>
  <c r="M165" i="2" s="1"/>
  <c r="L164" i="2"/>
  <c r="M164" i="2" s="1"/>
  <c r="L163" i="2"/>
  <c r="M163" i="2" s="1"/>
  <c r="L162" i="2"/>
  <c r="M162" i="2" s="1"/>
  <c r="L161" i="2"/>
  <c r="M161" i="2" s="1"/>
  <c r="L158" i="2"/>
  <c r="M158" i="2" s="1"/>
  <c r="L157" i="2"/>
  <c r="M157" i="2" s="1"/>
  <c r="L156" i="2"/>
  <c r="M156" i="2" s="1"/>
  <c r="L155" i="2"/>
  <c r="M155" i="2" s="1"/>
  <c r="L150" i="2"/>
  <c r="M150" i="2" s="1"/>
  <c r="M151" i="2" s="1"/>
  <c r="L147" i="2"/>
  <c r="M147" i="2" s="1"/>
  <c r="L146" i="2"/>
  <c r="M146" i="2" s="1"/>
  <c r="L145" i="2"/>
  <c r="M145" i="2" s="1"/>
  <c r="L138" i="2"/>
  <c r="M138" i="2" s="1"/>
  <c r="L134" i="2"/>
  <c r="M134" i="2" s="1"/>
  <c r="L132" i="2"/>
  <c r="M132" i="2" s="1"/>
  <c r="L131" i="2"/>
  <c r="M131" i="2" s="1"/>
  <c r="L124" i="2"/>
  <c r="M124" i="2" s="1"/>
  <c r="L123" i="2"/>
  <c r="M123" i="2" s="1"/>
  <c r="L122" i="2"/>
  <c r="M122" i="2" s="1"/>
  <c r="L121" i="2"/>
  <c r="M121" i="2" s="1"/>
  <c r="L120" i="2"/>
  <c r="M120" i="2" s="1"/>
  <c r="L85" i="2"/>
  <c r="M85" i="2" s="1"/>
  <c r="L84" i="2"/>
  <c r="M84" i="2" s="1"/>
  <c r="L83" i="2"/>
  <c r="M83" i="2" s="1"/>
  <c r="L82" i="2"/>
  <c r="M82" i="2" s="1"/>
  <c r="L81" i="2"/>
  <c r="M81" i="2" s="1"/>
  <c r="L80" i="2"/>
  <c r="M80" i="2" s="1"/>
  <c r="L79" i="2"/>
  <c r="M79" i="2" s="1"/>
  <c r="L78" i="2"/>
  <c r="M78" i="2" s="1"/>
  <c r="L77" i="2"/>
  <c r="M77" i="2" s="1"/>
  <c r="L74" i="2"/>
  <c r="M74" i="2" s="1"/>
  <c r="L73" i="2"/>
  <c r="M73" i="2" s="1"/>
  <c r="L72" i="2"/>
  <c r="M72" i="2" s="1"/>
  <c r="L71" i="2"/>
  <c r="M71" i="2" s="1"/>
  <c r="L70" i="2"/>
  <c r="M70" i="2" s="1"/>
  <c r="L69" i="2"/>
  <c r="M69" i="2" s="1"/>
  <c r="L67" i="2"/>
  <c r="M67" i="2" s="1"/>
  <c r="L65" i="2"/>
  <c r="M65" i="2" s="1"/>
  <c r="L64" i="2"/>
  <c r="M64" i="2" s="1"/>
  <c r="M75" i="2" s="1"/>
  <c r="L61" i="2"/>
  <c r="M61" i="2" s="1"/>
  <c r="L60" i="2"/>
  <c r="M60" i="2" s="1"/>
  <c r="L59" i="2"/>
  <c r="M59" i="2" s="1"/>
  <c r="L58" i="2"/>
  <c r="M58" i="2" s="1"/>
  <c r="L57" i="2"/>
  <c r="M57" i="2" s="1"/>
  <c r="L54" i="2"/>
  <c r="M54" i="2" s="1"/>
  <c r="L53" i="2"/>
  <c r="M53" i="2" s="1"/>
  <c r="L52" i="2"/>
  <c r="M52" i="2" s="1"/>
  <c r="L51" i="2"/>
  <c r="M51" i="2" s="1"/>
  <c r="L50" i="2"/>
  <c r="M50" i="2" s="1"/>
  <c r="L49" i="2"/>
  <c r="M49" i="2" s="1"/>
  <c r="L48" i="2"/>
  <c r="M48" i="2" s="1"/>
  <c r="L47" i="2"/>
  <c r="M47" i="2" s="1"/>
  <c r="L46" i="2"/>
  <c r="M46" i="2" s="1"/>
  <c r="L45" i="2"/>
  <c r="M45" i="2" s="1"/>
  <c r="L42" i="2"/>
  <c r="M42" i="2" s="1"/>
  <c r="L41" i="2"/>
  <c r="M41" i="2" s="1"/>
  <c r="L25" i="2"/>
  <c r="M25" i="2" s="1"/>
  <c r="L24" i="2"/>
  <c r="M24" i="2" s="1"/>
  <c r="L21" i="2"/>
  <c r="M21" i="2" s="1"/>
  <c r="M22" i="2" s="1"/>
  <c r="L18" i="2"/>
  <c r="M18" i="2" s="1"/>
  <c r="L17" i="2"/>
  <c r="M17" i="2" s="1"/>
  <c r="L16" i="2"/>
  <c r="M16" i="2" s="1"/>
  <c r="L13" i="2"/>
  <c r="M13" i="2" s="1"/>
  <c r="L12" i="2"/>
  <c r="M12" i="2" s="1"/>
  <c r="L11" i="2"/>
  <c r="M11" i="2" s="1"/>
  <c r="M197" i="2" l="1"/>
  <c r="M209" i="2"/>
  <c r="M19" i="2"/>
  <c r="M27" i="2"/>
  <c r="M55" i="2"/>
  <c r="M86" i="2"/>
  <c r="M14" i="2"/>
  <c r="M129" i="2"/>
  <c r="M204" i="2"/>
  <c r="M205" i="2" s="1"/>
  <c r="M43" i="2"/>
  <c r="M62" i="2"/>
  <c r="M139" i="2"/>
  <c r="M152" i="2" s="1"/>
  <c r="M148" i="2"/>
  <c r="M159" i="2"/>
  <c r="M170" i="2"/>
  <c r="M210" i="2" l="1"/>
  <c r="M214" i="2" s="1"/>
  <c r="M38" i="2"/>
  <c r="M39" i="2"/>
</calcChain>
</file>

<file path=xl/sharedStrings.xml><?xml version="1.0" encoding="utf-8"?>
<sst xmlns="http://schemas.openxmlformats.org/spreadsheetml/2006/main" count="610" uniqueCount="389">
  <si>
    <r>
      <t xml:space="preserve">Монтаж Шкаф защитна техника
</t>
    </r>
    <r>
      <rPr>
        <i/>
        <sz val="10"/>
        <rFont val="Arial"/>
        <family val="2"/>
      </rPr>
      <t>Монтаж и закрепване на предоставения шкаф за защитна техника за оборудване 110 kV и трансформаторна защита</t>
    </r>
  </si>
  <si>
    <r>
      <t xml:space="preserve">Предавателен клеморед за извод 110 kV
</t>
    </r>
    <r>
      <rPr>
        <i/>
        <sz val="10"/>
        <rFont val="Arial"/>
        <family val="2"/>
      </rPr>
      <t>Изпълнение съгл. техническата спецификация</t>
    </r>
  </si>
  <si>
    <r>
      <t xml:space="preserve">Предавателен клеморед за трансформаторен извод 110 kV
</t>
    </r>
    <r>
      <rPr>
        <i/>
        <sz val="10"/>
        <rFont val="Arial"/>
        <family val="2"/>
      </rPr>
      <t>Изпълнение съгл. техническата спецификация</t>
    </r>
  </si>
  <si>
    <r>
      <t xml:space="preserve">Предавателен клеморед за секционен разединител 110 kV
</t>
    </r>
    <r>
      <rPr>
        <i/>
        <sz val="10"/>
        <rFont val="Arial"/>
        <family val="2"/>
      </rPr>
      <t>Изпълнение съгл. техническата спецификация</t>
    </r>
  </si>
  <si>
    <r>
      <t xml:space="preserve">Предавателен клеморед за извод 20 kV
</t>
    </r>
    <r>
      <rPr>
        <i/>
        <sz val="10"/>
        <rFont val="Arial"/>
        <family val="2"/>
      </rPr>
      <t>Изпълнение съгл. техническата спецификация</t>
    </r>
  </si>
  <si>
    <r>
      <t xml:space="preserve">Предавателен клеморед за трансформаторен извод 20 kV
</t>
    </r>
    <r>
      <rPr>
        <i/>
        <sz val="10"/>
        <rFont val="Arial"/>
        <family val="2"/>
      </rPr>
      <t>Изпълнение съгл. техническата спецификация</t>
    </r>
  </si>
  <si>
    <r>
      <t xml:space="preserve">Предавателен клеморед за куплунга на събирателни шини 20 kV
</t>
    </r>
    <r>
      <rPr>
        <i/>
        <sz val="10"/>
        <rFont val="Arial"/>
        <family val="2"/>
      </rPr>
      <t>Изпълнение съгл. техническата спецификация</t>
    </r>
  </si>
  <si>
    <r>
      <t xml:space="preserve">Предавателен клеморед за извод 20 kV трансформатор собствени нужди
</t>
    </r>
    <r>
      <rPr>
        <i/>
        <sz val="10"/>
        <rFont val="Arial"/>
        <family val="2"/>
      </rPr>
      <t>Изпълнение съгл. техническата спецификация</t>
    </r>
  </si>
  <si>
    <r>
      <t xml:space="preserve">Предавателен клеморед за общите съоръжения
</t>
    </r>
    <r>
      <rPr>
        <i/>
        <sz val="10"/>
        <rFont val="Arial"/>
        <family val="2"/>
      </rPr>
      <t>като напр.:
превключвател за работните режими
общи аварийни сигнали
управление на собствените нужди
Изпълнение съгл. техническата спецификация</t>
    </r>
  </si>
  <si>
    <r>
      <t xml:space="preserve">E-YY-0  1 x 95 mm2
</t>
    </r>
    <r>
      <rPr>
        <i/>
        <sz val="10"/>
        <rFont val="Arial"/>
        <family val="2"/>
      </rPr>
      <t>Lohn = Verlegung und Anschluß  Lewa/m
Sonstiges = Lieferung  Lewa/m</t>
    </r>
  </si>
  <si>
    <r>
      <t xml:space="preserve">E-YY-0  1 x 50 mm2
</t>
    </r>
    <r>
      <rPr>
        <i/>
        <sz val="10"/>
        <rFont val="Arial"/>
        <family val="2"/>
      </rPr>
      <t>Lohn = Verlegung und Anschluß  Lewa/m
Sonstiges = Lieferung  Lewa/m</t>
    </r>
  </si>
  <si>
    <r>
      <t xml:space="preserve">E-YY-J  5 x 25 RM
</t>
    </r>
    <r>
      <rPr>
        <i/>
        <sz val="10"/>
        <rFont val="Arial"/>
        <family val="2"/>
      </rPr>
      <t>Lohn = Verlegung und Anschluß  Lewa/m
Sonstiges = Lieferung  Lewa/m</t>
    </r>
  </si>
  <si>
    <r>
      <t xml:space="preserve">E-YY-J  5 x 16 RM
</t>
    </r>
    <r>
      <rPr>
        <i/>
        <sz val="10"/>
        <rFont val="Arial"/>
        <family val="2"/>
      </rPr>
      <t>Lohn = Verlegung und Anschluß  Lewa/m
Sonstiges = Lieferung  Lewa/m</t>
    </r>
  </si>
  <si>
    <r>
      <t xml:space="preserve">E-YY-J  5 x 10 RE
</t>
    </r>
    <r>
      <rPr>
        <i/>
        <sz val="10"/>
        <rFont val="Arial"/>
        <family val="2"/>
      </rPr>
      <t>Lohn = Verlegung und Anschluß  Lewa/m
Sonstiges = Lieferung  Lewa/m</t>
    </r>
  </si>
  <si>
    <r>
      <t xml:space="preserve">E-YY-J  5 x 6 RE
</t>
    </r>
    <r>
      <rPr>
        <i/>
        <sz val="10"/>
        <rFont val="Arial"/>
        <family val="2"/>
      </rPr>
      <t>Lohn = Verlegung und Anschluß  Lewa/m
Sonstiges = Lieferung  Lewa/m</t>
    </r>
  </si>
  <si>
    <r>
      <t xml:space="preserve">E-YY-J  5 x 1,5 RE
</t>
    </r>
    <r>
      <rPr>
        <i/>
        <sz val="10"/>
        <rFont val="Arial"/>
        <family val="2"/>
      </rPr>
      <t>Lohn = Verlegung und Anschluß  Lewa/m
Sonstiges = Lieferung  Lewa/m</t>
    </r>
  </si>
  <si>
    <r>
      <t xml:space="preserve">E-YCY-0  4 x 1,5 RE/16
</t>
    </r>
    <r>
      <rPr>
        <i/>
        <sz val="10"/>
        <rFont val="Arial"/>
        <family val="2"/>
      </rPr>
      <t>Lohn = Verlegung und Anschluß  Lewa/m
Sonstiges = Lieferung  Lewa/m</t>
    </r>
  </si>
  <si>
    <r>
      <t xml:space="preserve">E-YCY-0  7 x 1,5 RE/16
</t>
    </r>
    <r>
      <rPr>
        <i/>
        <sz val="10"/>
        <rFont val="Arial"/>
        <family val="2"/>
      </rPr>
      <t>Lohn = Verlegung und Anschluß  Lewa/m
Sonstiges = Lieferung  Lewa/m</t>
    </r>
  </si>
  <si>
    <r>
      <t xml:space="preserve">E-YCY-0  14 x 1,5 RE/16
</t>
    </r>
    <r>
      <rPr>
        <i/>
        <sz val="10"/>
        <rFont val="Arial"/>
        <family val="2"/>
      </rPr>
      <t>Lohn = Verlegung und Anschluß  Lewa/m
Sonstiges = Lieferung  Lewa/m</t>
    </r>
  </si>
  <si>
    <r>
      <t xml:space="preserve">E-YCY-0  24 x 1,5 RE/16
</t>
    </r>
    <r>
      <rPr>
        <i/>
        <sz val="10"/>
        <rFont val="Arial"/>
        <family val="2"/>
      </rPr>
      <t>Lohn = Verlegung und Anschluß  Lewa/m
Sonstiges = Lieferung  Lewa/m</t>
    </r>
  </si>
  <si>
    <r>
      <t xml:space="preserve">E-YCY-0  4 x 2,5 RE/16
</t>
    </r>
    <r>
      <rPr>
        <i/>
        <sz val="10"/>
        <rFont val="Arial"/>
        <family val="2"/>
      </rPr>
      <t>Lohn = Verlegung und Anschluß  Lewa/m
Sonstiges = Lieferung  Lewa/m</t>
    </r>
  </si>
  <si>
    <r>
      <t xml:space="preserve">E-YCY-0  5 x 2,5 RE/16
</t>
    </r>
    <r>
      <rPr>
        <i/>
        <sz val="10"/>
        <rFont val="Arial"/>
        <family val="2"/>
      </rPr>
      <t>Lohn = Verlegung und Anschluß  Lewa/m
Sonstiges = Lieferung  Lewa/m</t>
    </r>
  </si>
  <si>
    <r>
      <t xml:space="preserve">E-YCY-0  7 x 2,5 RE/16
</t>
    </r>
    <r>
      <rPr>
        <i/>
        <sz val="10"/>
        <rFont val="Arial"/>
        <family val="2"/>
      </rPr>
      <t>Lohn = Verlegung und Anschluß  Lewa/m
Sonstiges = Lieferung  Lewa/m</t>
    </r>
  </si>
  <si>
    <r>
      <t xml:space="preserve">E-YCY-0  14 x 2,5 RE/16
</t>
    </r>
    <r>
      <rPr>
        <i/>
        <sz val="10"/>
        <rFont val="Arial"/>
        <family val="2"/>
      </rPr>
      <t>Lohn = Verlegung und Anschluß  Lewa/m
Sonstiges = Lieferung  Lewa/m</t>
    </r>
  </si>
  <si>
    <r>
      <t xml:space="preserve">E-YCY-0  24 x 2,5 RE/16
</t>
    </r>
    <r>
      <rPr>
        <i/>
        <sz val="10"/>
        <rFont val="Arial"/>
        <family val="2"/>
      </rPr>
      <t>Lohn = Verlegung und Anschluß  Lewa/m
Sonstiges = Lieferung  Lewa/m</t>
    </r>
  </si>
  <si>
    <r>
      <t xml:space="preserve">E-YCY-0  2 x 4 RE/16
</t>
    </r>
    <r>
      <rPr>
        <i/>
        <sz val="10"/>
        <rFont val="Arial"/>
        <family val="2"/>
      </rPr>
      <t>Lohn = Verlegung und Anschluß  Lewa/m
Sonstiges = Lieferung  Lewa/m</t>
    </r>
  </si>
  <si>
    <r>
      <t xml:space="preserve">E-YCY-0  5 x 4 RE/16
</t>
    </r>
    <r>
      <rPr>
        <i/>
        <sz val="10"/>
        <rFont val="Arial"/>
        <family val="2"/>
      </rPr>
      <t>Lohn = Verlegung und Anschluß  Lewa/m
Sonstiges = Lieferung  Lewa/m</t>
    </r>
  </si>
  <si>
    <r>
      <t xml:space="preserve">E-YCY-0  5 x 6 RE/16
</t>
    </r>
    <r>
      <rPr>
        <i/>
        <sz val="10"/>
        <rFont val="Arial"/>
        <family val="2"/>
      </rPr>
      <t>Lohn = Verlegung und Anschluß  Lewa/m
Sonstiges = Lieferung  Lewa/m</t>
    </r>
  </si>
  <si>
    <r>
      <t xml:space="preserve">E-YCY-0  5 x 10 RE/16
</t>
    </r>
    <r>
      <rPr>
        <i/>
        <sz val="10"/>
        <rFont val="Arial"/>
        <family val="2"/>
      </rPr>
      <t>Lohn = Verlegung und Anschluß  Lewa/m
Sonstiges = Lieferung  Lewa/m</t>
    </r>
  </si>
  <si>
    <t>Кабели 110kV и 20 kV и полагане</t>
  </si>
  <si>
    <t>110kV und 20 kV-Kabel und Verlegung</t>
  </si>
  <si>
    <r>
      <t xml:space="preserve">Übergabeleiste 20 kV-Transformatorabzweig
</t>
    </r>
    <r>
      <rPr>
        <i/>
        <sz val="10"/>
        <rFont val="Arial"/>
        <family val="2"/>
      </rPr>
      <t>Ausbau lt. Technischer Beschreibung</t>
    </r>
  </si>
  <si>
    <r>
      <t xml:space="preserve">Рамка от профилна стомана за активно съпротивление
</t>
    </r>
    <r>
      <rPr>
        <i/>
        <sz val="10"/>
        <rFont val="Arial"/>
        <family val="2"/>
      </rPr>
      <t>Рамка от профилна стомана за трасиране на кабели 20-kV за присъединяване на активното съпротивление, вкл. крепежни метални детайли, горещо-поцинковани, с фиксиращи заземителни точки, монтирани в състояние, годно за въвеждане в експлоатация</t>
    </r>
  </si>
  <si>
    <r>
      <t xml:space="preserve">Рамка от профилна стомана за трафо собствени нужди
</t>
    </r>
    <r>
      <rPr>
        <i/>
        <sz val="10"/>
        <rFont val="Arial"/>
        <family val="2"/>
      </rPr>
      <t>Рамка от профилна стомана за закрепване на кабели 20-kV- и 0,4-kV при трансформатор за собствени нужди, вкл материали за закрепване, горещо поцинковани, с фиксирани заземителни точки монтирани в състояние, годно за въвеждане в експлоатация</t>
    </r>
  </si>
  <si>
    <r>
      <t xml:space="preserve">Транспорт, вкарване и монтаж на трансформатор собствени нужди
</t>
    </r>
    <r>
      <rPr>
        <i/>
        <sz val="10"/>
        <rFont val="Arial"/>
        <family val="2"/>
      </rPr>
      <t>Натоварване на трансформатора от Пловдив, транспортиране до подсатнцията, вкарване в трансформаторното помещение и монтаж в състояние, годно за пускана в експлоатация, вкл. свързване към заземителната инсталация.</t>
    </r>
  </si>
  <si>
    <t>Предавателен клеморед</t>
  </si>
  <si>
    <r>
      <t xml:space="preserve">NH-Lasttrennschalter 3-polig, Größe 00
</t>
    </r>
    <r>
      <rPr>
        <i/>
        <sz val="10"/>
        <rFont val="Arial"/>
        <family val="2"/>
      </rPr>
      <t>mit Sicherungen der Größe 00 und eingebauten Meldeschaltern</t>
    </r>
  </si>
  <si>
    <r>
      <t xml:space="preserve">FI-Schutzschalter xx/4/0,1 A "G"
</t>
    </r>
    <r>
      <rPr>
        <i/>
        <sz val="10"/>
        <rFont val="Arial"/>
        <family val="2"/>
      </rPr>
      <t>in der erforderlichen Stromstärke (max. 63 A), 3 kA stoßstromfest
mit angebautem Meldeschalter</t>
    </r>
  </si>
  <si>
    <r>
      <t xml:space="preserve">Spannungsüberwachungsrelais
</t>
    </r>
    <r>
      <rPr>
        <i/>
        <sz val="10"/>
        <rFont val="Arial"/>
        <family val="2"/>
      </rPr>
      <t>für die Überwachung der DC 220 V-Schienenspannung
mit einstellbarem Anregewert und Zeitverzögerung
mit 2 Hilfskontakten</t>
    </r>
  </si>
  <si>
    <t>Batterien, Gleichrichter, Wechselrichter</t>
  </si>
  <si>
    <r>
      <t xml:space="preserve">N(A)2XS(FL)2Y 1 x 400 mm2 Al für Trafo 1
</t>
    </r>
    <r>
      <rPr>
        <i/>
        <sz val="10"/>
        <rFont val="Arial"/>
        <family val="2"/>
      </rPr>
      <t>Lieferung und Verlegung des Verbindungskabel von der 110 kV SF6-Umspannerzelle 1 zum Regelumspanner, Kunststoff-Einleiterkabel</t>
    </r>
  </si>
  <si>
    <r>
      <t xml:space="preserve">Заземителен нож 110 kV към звезден център
</t>
    </r>
    <r>
      <rPr>
        <i/>
        <sz val="10"/>
        <rFont val="Arial"/>
        <family val="2"/>
      </rPr>
      <t>Еднополюсен заземителен нож за директно заземяване на звездния център на трансформатора на страна 110 kV, с ръчно задвижване, със сигнален контакт за трансфер на позицията на ножа</t>
    </r>
  </si>
  <si>
    <r>
      <t xml:space="preserve">Steuerung für Ventilatoren und Lüftungsklappen 110 kV-Schaltraum
</t>
    </r>
    <r>
      <rPr>
        <i/>
        <sz val="10"/>
        <rFont val="Arial"/>
        <family val="2"/>
      </rPr>
      <t>Bedienung über Taster und Stellungsanzeiger in der Fronttüre des Steuerschrankes</t>
    </r>
  </si>
  <si>
    <r>
      <t xml:space="preserve">Steuerung für Ventilatoren Kabelkeller
</t>
    </r>
    <r>
      <rPr>
        <i/>
        <sz val="10"/>
        <rFont val="Arial"/>
        <family val="2"/>
      </rPr>
      <t>Bedienung über Taster und Stellungsanzeiger in der Fronttüre des Steuerschrankes</t>
    </r>
  </si>
  <si>
    <r>
      <t xml:space="preserve">Sicherungsautomat, 3-polig
</t>
    </r>
    <r>
      <rPr>
        <i/>
        <sz val="10"/>
        <rFont val="Arial"/>
        <family val="2"/>
      </rPr>
      <t>mit angebautem Meldeschalter
in der jeweils erforderlichen Stromstärke und Charakteristik</t>
    </r>
  </si>
  <si>
    <r>
      <t xml:space="preserve">Hilfsrelais mit Stecksockel
</t>
    </r>
    <r>
      <rPr>
        <i/>
        <sz val="10"/>
        <rFont val="Arial"/>
        <family val="2"/>
      </rPr>
      <t xml:space="preserve">mit 3 Umschaltkontakten und Spulenbeschaltung
Spulenspannung DC 220 V </t>
    </r>
  </si>
  <si>
    <r>
      <t xml:space="preserve">Поле 110 kV, изолирано с SF6-газ, за кабелна връзка 
</t>
    </r>
    <r>
      <rPr>
        <i/>
        <sz val="10"/>
        <rFont val="Arial"/>
        <family val="2"/>
      </rPr>
      <t>както е описано в техническата спецификация - доставка и монтаж в състояние, годно за въвеждане в експлоатация, вкл. рамка, връзки за събирателните шини, съотв. крайни капачки.</t>
    </r>
  </si>
  <si>
    <r>
      <t xml:space="preserve">Трафо-поле 110 kV, изолирано с SF6-газ, за кабелна връзка 
</t>
    </r>
    <r>
      <rPr>
        <i/>
        <sz val="10"/>
        <rFont val="Arial"/>
        <family val="2"/>
      </rPr>
      <t>както е описано в техническата спецификация - доставка и монтаж в състояние, годно за въвеждане в експлоатация, вкл. рамка, връзки за събирателните шини, съотв. крайни капачки.</t>
    </r>
  </si>
  <si>
    <r>
      <t>Кабелна скара за кабелни връзки 110-kV</t>
    </r>
    <r>
      <rPr>
        <i/>
        <sz val="10"/>
        <rFont val="Arial"/>
        <family val="2"/>
      </rPr>
      <t xml:space="preserve"> 
Доставка и монтаж на кабелна носеща скара, горещо поцинкована, с фиксиращи заземителни точки за трасиране и закрепване на кабели 110 kV в кабелния полуетаж под разпределителната уредба 110 kV за 4 кабелни системи (подготвени за окончателно изграждане с 2х кабелни полета и  2х трафо-полета) с всички крепежни елементи за закрепване за изпълнение на годно за експлоатация окабеляване.</t>
    </r>
  </si>
  <si>
    <r>
      <t xml:space="preserve">Мълниезащита
</t>
    </r>
    <r>
      <rPr>
        <i/>
        <sz val="10"/>
        <rFont val="Arial"/>
        <family val="2"/>
      </rPr>
      <t xml:space="preserve"> Доставка и монтаж на мълниезащита за цялата подстанция, вкл. свързване към заземителната инсталация</t>
    </r>
  </si>
  <si>
    <r>
      <t xml:space="preserve">Вентилни отводи 110 kV, за звезден център 
</t>
    </r>
    <r>
      <rPr>
        <i/>
        <sz val="10"/>
        <rFont val="Arial"/>
        <family val="2"/>
      </rPr>
      <t>както е описано в техническата спецификация</t>
    </r>
  </si>
  <si>
    <t>Transformator - Ausrüstung</t>
  </si>
  <si>
    <r>
      <t>Kabelgerüst für 110-kV- und 20-kV-Kabelverbindungen</t>
    </r>
    <r>
      <rPr>
        <i/>
        <sz val="10"/>
        <rFont val="Arial"/>
        <family val="2"/>
      </rPr>
      <t xml:space="preserve">
Lieferung und Montage des Kabeltraggerüstes in feuerverzinkter und beschichteter Ausführung, mit Erdungsfixpunkten für die Aufführung und Befestigung der 110-kV- und 20-kV-Verbindungskabel von der 110-kV-Schaltanlage zum Transformator und vom Transformator zur 20-kV-Schaltanlage samt allen Befestigungsteilen für die betriebsbereite Herstellung der Verkabelung</t>
    </r>
  </si>
  <si>
    <r>
      <t>Kabelgerüst für 110-kV-Kabelverbindungen</t>
    </r>
    <r>
      <rPr>
        <i/>
        <sz val="10"/>
        <rFont val="Arial"/>
        <family val="2"/>
      </rPr>
      <t xml:space="preserve">
Lieferung und Montage des Kabeltraggerüstes in feuerverzinkter und beschichteter Ausführung, mit Erdungsfixpunkten für die Aufführung und Befestigung der 110-kV-Kabel im Kabelkeller unterhalb der 110-kV-Schaltanlage für 4 Kabelsysteme (vorbereitet für den Endausbau mit 2x Kabelschaltfelder und 2x Trafoschaltfelder) samt allen Befestigungsteilen für die betriebsbereite Herstellung der Verkabelung</t>
    </r>
  </si>
  <si>
    <r>
      <t xml:space="preserve">Profileisengerüst aktiver Widerstand
</t>
    </r>
    <r>
      <rPr>
        <i/>
        <sz val="10"/>
        <rFont val="Arial"/>
        <family val="2"/>
      </rPr>
      <t>Profileisengerüst für die Aufführung der 20-kV-Kabel zum Anschluss an den aktiven Widerstand, einschl. Befestigungseisen in feuerverzinkter und beschichteter Ausführung, mit Erdungsfixpunkten,
betriebsfertig montiert</t>
    </r>
  </si>
  <si>
    <t>Газоизолирана SF6 уредба 110 kV</t>
  </si>
  <si>
    <t>Кабелен извод 110 kV п/ст Лаута</t>
  </si>
  <si>
    <t>-Трансформатор 110 kV 1</t>
  </si>
  <si>
    <t>Трансформатор 110 kV 1</t>
  </si>
  <si>
    <t>Секционен разединител 110 kV</t>
  </si>
  <si>
    <t>Заземителна инсталация, мълниезащита</t>
  </si>
  <si>
    <t>Трансформатор - оборудване</t>
  </si>
  <si>
    <t>Трансформатори собствени нужди и активно съпротивление</t>
  </si>
  <si>
    <t>Eigenbedarfsverteilung</t>
  </si>
  <si>
    <r>
      <t xml:space="preserve">LWL-Verlegung
</t>
    </r>
    <r>
      <rPr>
        <i/>
        <sz val="10"/>
        <rFont val="Arial"/>
        <family val="2"/>
      </rPr>
      <t>Lieferung und Montage (Verlegung) von Schutzrohren und einziehen und befestigen der beigestellten LWL-Kabel</t>
    </r>
  </si>
  <si>
    <r>
      <t xml:space="preserve">E-YY-0  1 x 150 mm2
</t>
    </r>
    <r>
      <rPr>
        <i/>
        <sz val="10"/>
        <rFont val="Arial"/>
        <family val="2"/>
      </rPr>
      <t>Verbindungskabel von den EB-Trafos zum NH-Sicherungskasten (zweifach verlegt) und weiter zum EB-Einspeisefeld (einfach verlegt) sowie für die Verkabelung der Batterien 
Lohn = Verlegung und Anschluß  Lewa/m
Sonstiges = Lieferung  Lewa/m</t>
    </r>
  </si>
  <si>
    <t>Los
Лот</t>
  </si>
  <si>
    <r>
      <t xml:space="preserve">Ausbaumaterial und Montage Batterie
</t>
    </r>
    <r>
      <rPr>
        <i/>
        <sz val="10"/>
        <rFont val="Arial"/>
        <family val="2"/>
      </rPr>
      <t>Gesamtes Ausbaumaterial samt Kabel (kurzschlußsichere Verlegung) und die Montage für die vorschriftsmäßige Installation der Batterie von den Batterieanschlußklemmen (einschl. dieser) bis zum DC-Verteiler</t>
    </r>
  </si>
  <si>
    <r>
      <t xml:space="preserve">Montage Schutzschrank
</t>
    </r>
    <r>
      <rPr>
        <i/>
        <sz val="10"/>
        <rFont val="Arial"/>
        <family val="2"/>
      </rPr>
      <t>Aufstellung und Befestigung des beigestellten Schutzschrankes für die 110 kV- und Umspannerschutzeinrichtungen</t>
    </r>
  </si>
  <si>
    <t>Опроводяване</t>
  </si>
  <si>
    <t>Кабели 110 kV и полагане</t>
  </si>
  <si>
    <t>Кабели 20 kV и полагане</t>
  </si>
  <si>
    <t>Оптични кабели</t>
  </si>
  <si>
    <t>Управляващи и сигнални кабели / оптични кабели</t>
  </si>
  <si>
    <r>
      <t xml:space="preserve">Diverses Kleinmaterial
</t>
    </r>
    <r>
      <rPr>
        <i/>
        <sz val="10"/>
        <rFont val="Arial"/>
        <family val="2"/>
      </rPr>
      <t>wie Kabelschellen, Befestigungseisen, Schrauben, Beschriftungen udgl.</t>
    </r>
  </si>
  <si>
    <r>
      <t xml:space="preserve">Profileisengerüste EB-Trafo
</t>
    </r>
    <r>
      <rPr>
        <i/>
        <sz val="10"/>
        <rFont val="Arial"/>
        <family val="2"/>
      </rPr>
      <t>Profileisengerüste für die Befestigung der 20-kV- und 0,4-kV-Kabel 
beim EB-Transformator, einschl. Befestigungsmaterial, in 
feuerverzinkter und beschichteter Ausführung, mit Erdungsfixpunkten
Betriebsfertig montiert</t>
    </r>
  </si>
  <si>
    <r>
      <t xml:space="preserve">Transport, Einbringung und Montage der EB-Trafos
</t>
    </r>
    <r>
      <rPr>
        <i/>
        <sz val="10"/>
        <rFont val="Arial"/>
        <family val="2"/>
      </rPr>
      <t>Abholung des Trafos aus Plovdiv, Transport zum UW, Einbringung in die Trafobox und betriebsbereite Montage des Trafos inkl. Einbindung in das Erdungssystem.</t>
    </r>
  </si>
  <si>
    <t>TK-Raum</t>
  </si>
  <si>
    <r>
      <t xml:space="preserve">NA2XS(F)2Y 1 x 50 mm2 Alu EB-Trafo 1
</t>
    </r>
    <r>
      <rPr>
        <i/>
        <sz val="10"/>
        <rFont val="Arial"/>
        <family val="2"/>
      </rPr>
      <t>Lieferung und Verlegung des Verbindungskabel von der 20 kV-EB-Zelle 1 zum EB-Transformator 1, Kunststoff-Einleiterkabel</t>
    </r>
  </si>
  <si>
    <r>
      <t xml:space="preserve">NA2XS(F)2Y 1 x 50 mm2 Alu EB-Trafo 2
</t>
    </r>
    <r>
      <rPr>
        <i/>
        <sz val="10"/>
        <rFont val="Arial"/>
        <family val="2"/>
      </rPr>
      <t>Lieferung und Verlegung des Verbindungskabel von der 20 kV-EB-Zelle 2 zum EB-Transformator 2, Kunststoff-Einleiterkabel</t>
    </r>
  </si>
  <si>
    <r>
      <t xml:space="preserve">110 kV-Erdungstrenner Sternpunkt
</t>
    </r>
    <r>
      <rPr>
        <i/>
        <sz val="10"/>
        <rFont val="Arial"/>
        <family val="2"/>
      </rPr>
      <t>Einpoliger Erdungstrennschalter für die starre Erdung des Sternpunktes des Trafos auf der 110 kV-Spannungsebene, handbetätigt, mit Meldeschalter für die Übertragung der Schalterstellung</t>
    </r>
  </si>
  <si>
    <t>N1</t>
  </si>
  <si>
    <t>N2</t>
  </si>
  <si>
    <t>N3</t>
  </si>
  <si>
    <t>DC-захранване</t>
  </si>
  <si>
    <t>DC-Versorgung</t>
  </si>
  <si>
    <t>Кабели ниско напрежение</t>
  </si>
  <si>
    <t>Niederspannungskabel</t>
  </si>
  <si>
    <t>Steuer- und Meldekabel / LWL-Kabel</t>
  </si>
  <si>
    <t>DC-разпределител</t>
  </si>
  <si>
    <t>батерии, токоизправители, инвертори</t>
  </si>
  <si>
    <t>Помещение Телекомуникации</t>
  </si>
  <si>
    <t>110 kV-материали за разширение и монтаж</t>
  </si>
  <si>
    <r>
      <t xml:space="preserve">Kabeltasse verzinkt 200 mm
</t>
    </r>
    <r>
      <rPr>
        <i/>
        <sz val="10"/>
        <rFont val="Arial"/>
        <family val="2"/>
      </rPr>
      <t>inkl. Befestigungs-, Verbindungs- und Montagematerial
Lohn = Verlegung und Anschluß  Lewa/m
Sonstiges = Lieferung  Lewa/m</t>
    </r>
  </si>
  <si>
    <r>
      <t xml:space="preserve">Kabeltasse verzinkt 300 mm
</t>
    </r>
    <r>
      <rPr>
        <i/>
        <sz val="10"/>
        <rFont val="Arial"/>
        <family val="2"/>
      </rPr>
      <t>inkl. Befestigungs-, Verbindungs- und Montagematerial
Lohn = Verlegung und Anschluß  Lewa/m
Sonstiges = Lieferung  Lewa/m</t>
    </r>
  </si>
  <si>
    <r>
      <t xml:space="preserve">Kabeltasse verzinkt 500 mm
</t>
    </r>
    <r>
      <rPr>
        <i/>
        <sz val="10"/>
        <rFont val="Arial"/>
        <family val="2"/>
      </rPr>
      <t>inkl. Befestigungs-, Verbindungs- und Montagematerial
Lohn = Verlegung und Anschluß  Lewa/m
Sonstiges = Lieferung  Lewa/m</t>
    </r>
  </si>
  <si>
    <t>110 kV-Kabel und Verlegung</t>
  </si>
  <si>
    <r>
      <t xml:space="preserve">Trennschaltertisch, Höhe ca. 4500 mm
</t>
    </r>
    <r>
      <rPr>
        <i/>
        <sz val="10"/>
        <rFont val="Arial"/>
        <family val="2"/>
      </rPr>
      <t>einstielig, für die Montage des Erdungstrenners, mit zwei Erdungsfixpunkten
Ausführung lt. Technischer Beschreibung</t>
    </r>
  </si>
  <si>
    <t>EB-Trafos und Akiver Widerstand</t>
  </si>
  <si>
    <r>
      <t xml:space="preserve">Übergabeleiste 110 kV-Leitungsabzweig
</t>
    </r>
    <r>
      <rPr>
        <i/>
        <sz val="10"/>
        <rFont val="Arial"/>
        <family val="2"/>
      </rPr>
      <t>Ausbau lt. Technischer Beschreibung</t>
    </r>
  </si>
  <si>
    <r>
      <t xml:space="preserve">Übergabeleiste 110 kV-Transformatorabzweig
</t>
    </r>
    <r>
      <rPr>
        <i/>
        <sz val="10"/>
        <rFont val="Arial"/>
        <family val="2"/>
      </rPr>
      <t>Ausbau lt. Technischer Beschreibung</t>
    </r>
  </si>
  <si>
    <r>
      <t xml:space="preserve">Übergabeleiste 110 kV-Längstrennung
</t>
    </r>
    <r>
      <rPr>
        <i/>
        <sz val="10"/>
        <rFont val="Arial"/>
        <family val="2"/>
      </rPr>
      <t>Ausbau lt. Technischer Beschreibung</t>
    </r>
  </si>
  <si>
    <r>
      <t xml:space="preserve">Übergabeleiste Allgemeine Einrichtungen
</t>
    </r>
    <r>
      <rPr>
        <i/>
        <sz val="10"/>
        <rFont val="Arial"/>
        <family val="2"/>
      </rPr>
      <t>wie z.B.:
Betriebsarten-Umschaltung
allgemeine Gefahrmeldungen
EB-Steuerungen</t>
    </r>
    <r>
      <rPr>
        <sz val="10"/>
        <rFont val="Arial"/>
        <family val="2"/>
      </rPr>
      <t xml:space="preserve">
</t>
    </r>
    <r>
      <rPr>
        <i/>
        <sz val="10"/>
        <rFont val="Arial"/>
        <family val="2"/>
      </rPr>
      <t>Ausbau lt. Technischer Beschreibung</t>
    </r>
  </si>
  <si>
    <r>
      <t xml:space="preserve">Übergabeleiste 20 kV-Leitungsabzweig
</t>
    </r>
    <r>
      <rPr>
        <i/>
        <sz val="10"/>
        <rFont val="Arial"/>
        <family val="2"/>
      </rPr>
      <t>Ausbau lt. Technischer Beschreibung</t>
    </r>
  </si>
  <si>
    <r>
      <t xml:space="preserve">Übergabeleiste 20 kV-Sammelschienen-Kupplung
</t>
    </r>
    <r>
      <rPr>
        <i/>
        <sz val="10"/>
        <rFont val="Arial"/>
        <family val="2"/>
      </rPr>
      <t>Ausbau lt. Technischer Beschreibung</t>
    </r>
  </si>
  <si>
    <r>
      <t xml:space="preserve">Übergabeleiste 20 kV-EB-Trafoabzweig
</t>
    </r>
    <r>
      <rPr>
        <i/>
        <sz val="10"/>
        <rFont val="Arial"/>
        <family val="2"/>
      </rPr>
      <t>Ausbau lt. Technischer Beschreibung</t>
    </r>
  </si>
  <si>
    <t>Übergabeklemmleiste</t>
  </si>
  <si>
    <r>
      <t xml:space="preserve">Transformator - Zwischenklemmkasten
</t>
    </r>
    <r>
      <rPr>
        <i/>
        <sz val="10"/>
        <rFont val="Arial"/>
        <family val="2"/>
      </rPr>
      <t>aus Alu für die Aufnahme von ca. 150 Reihenklemmen, komplett mit Reihenklemmen, Verdrahtungsmaterial und Heizung udgl. in Freiluftausführung (montiert am Kabelaufführungsgerüst) betriebsbereit verdrahtet</t>
    </r>
  </si>
  <si>
    <r>
      <t xml:space="preserve">Brandschottungen
</t>
    </r>
    <r>
      <rPr>
        <i/>
        <sz val="10"/>
        <rFont val="Arial"/>
        <family val="2"/>
      </rPr>
      <t>Nach Verlegung aller Kabelleitungen sind die Brandschottungen (Weichschott F90) lt. Technischer Spezifikation herzustellen</t>
    </r>
  </si>
  <si>
    <r>
      <t xml:space="preserve">Sicherungsautomat, 3-polig + N
</t>
    </r>
    <r>
      <rPr>
        <i/>
        <sz val="10"/>
        <rFont val="Arial"/>
        <family val="2"/>
      </rPr>
      <t>mit angebautem Meldeschalter
in der jeweils erforderlichen Stromstärke und Charakteristik</t>
    </r>
  </si>
  <si>
    <r>
      <t xml:space="preserve">FI-Schutzschalter xx/4/0,03 A "G"
</t>
    </r>
    <r>
      <rPr>
        <i/>
        <sz val="10"/>
        <rFont val="Arial"/>
        <family val="2"/>
      </rPr>
      <t>in der erforderlichen Stromstärke (max. 63 A), 3 kA stoßstromfest
mit angebautem Meldeschalter</t>
    </r>
  </si>
  <si>
    <r>
      <t xml:space="preserve">Sicherungsautomaten 2-polig
</t>
    </r>
    <r>
      <rPr>
        <i/>
        <sz val="10"/>
        <rFont val="Arial"/>
        <family val="2"/>
      </rPr>
      <t>mit angebautem Meldeschalter
in der jeweils erforderlichen Stromstärke und Charakteristik</t>
    </r>
  </si>
  <si>
    <r>
      <t xml:space="preserve">Sicherungsautomat, 1-polig + N
</t>
    </r>
    <r>
      <rPr>
        <i/>
        <sz val="10"/>
        <rFont val="Arial"/>
        <family val="2"/>
      </rPr>
      <t>mit angebautem Meldeschalter
in der jeweils erforderlichen Stromstärke und Charakteristik</t>
    </r>
  </si>
  <si>
    <r>
      <t xml:space="preserve">Stromstoßschalter
</t>
    </r>
    <r>
      <rPr>
        <i/>
        <sz val="10"/>
        <rFont val="Arial"/>
        <family val="2"/>
      </rPr>
      <t>für 220 V DC</t>
    </r>
  </si>
  <si>
    <r>
      <t xml:space="preserve">Heizungsschütze
</t>
    </r>
    <r>
      <rPr>
        <i/>
        <sz val="10"/>
        <rFont val="Arial"/>
        <family val="2"/>
      </rPr>
      <t>angesteuert von Raumthermostaten 
AC 400 V, in der erforderlichen Stromstärke</t>
    </r>
  </si>
  <si>
    <t>ME</t>
  </si>
  <si>
    <t>EH</t>
  </si>
  <si>
    <t>Lohn</t>
  </si>
  <si>
    <t>Sonstiges</t>
  </si>
  <si>
    <t>Pos.Preis</t>
  </si>
  <si>
    <t>110 kV-Trafo 1</t>
  </si>
  <si>
    <t>110 kV-Längstrennung</t>
  </si>
  <si>
    <t>Steuerschränke</t>
  </si>
  <si>
    <t>m</t>
  </si>
  <si>
    <t>Steuer- und Meldekabel</t>
  </si>
  <si>
    <t>LWL-Kabel</t>
  </si>
  <si>
    <t>Engineering, Dokumentation, IBS - Los 1</t>
  </si>
  <si>
    <t>EH-Preis</t>
  </si>
  <si>
    <t>110 kV-Ausbaumaterial und Montage</t>
  </si>
  <si>
    <t>Шкафове за управление</t>
  </si>
  <si>
    <t>DC-Verteiler</t>
  </si>
  <si>
    <t>AC-Versorgung</t>
  </si>
  <si>
    <t>20 kV-Kabel und Verlegung</t>
  </si>
  <si>
    <t>Verkabelung</t>
  </si>
  <si>
    <t>Управляващи и сигнални кабели</t>
  </si>
  <si>
    <t>Kabelwege</t>
  </si>
  <si>
    <t>Кабелни трасета</t>
  </si>
  <si>
    <t>Разпределение собствени нужди</t>
  </si>
  <si>
    <r>
      <t xml:space="preserve">Auslösezähler
</t>
    </r>
    <r>
      <rPr>
        <i/>
        <sz val="10"/>
        <rFont val="Arial"/>
        <family val="2"/>
      </rPr>
      <t>für 110 kV-Ü-Ableiter</t>
    </r>
  </si>
  <si>
    <r>
      <t xml:space="preserve">110 kV-Überspannungsableiter, Phase
</t>
    </r>
    <r>
      <rPr>
        <i/>
        <sz val="10"/>
        <rFont val="Arial"/>
        <family val="2"/>
      </rPr>
      <t>wie in Technischer Beschreibung spezifiziert
für Innenkonus-Stecksystem</t>
    </r>
  </si>
  <si>
    <t>110 kV-Kabelabzweig UW Lauta</t>
  </si>
  <si>
    <r>
      <t xml:space="preserve">Abzweigverseilung Trafo-Sternpunkt - Überspannungsableiter - Erdungstrenner
</t>
    </r>
    <r>
      <rPr>
        <i/>
        <sz val="10"/>
        <rFont val="Arial"/>
        <family val="2"/>
      </rPr>
      <t>Lieferung und Montage der betriebsbereiten Abzweigverseilung mittel AL 300 mm² bzw. Alu-Rohren 63/5 mm inkl. aller erforderlichen Klemmen für einen Abzweig</t>
    </r>
  </si>
  <si>
    <r>
      <t xml:space="preserve">Konsole für Überspannungsableiter Sternpunkt
</t>
    </r>
    <r>
      <rPr>
        <i/>
        <sz val="10"/>
        <rFont val="Arial"/>
        <family val="2"/>
      </rPr>
      <t>für die Montage des 110 kV-Überspannungsableiters am Trafo
Ausführung lt. Technischer Beschreibung</t>
    </r>
  </si>
  <si>
    <r>
      <t xml:space="preserve">110 kV-Leitungsschaltfeld, SF6-isoliert, für Kabelanschluss
</t>
    </r>
    <r>
      <rPr>
        <i/>
        <sz val="10"/>
        <rFont val="Arial"/>
        <family val="2"/>
      </rPr>
      <t>wie in Technischer Beschreibung spezifiziert
betriebsbereit geliefert und montiert
samt Grundrahmen, Sammelschienen-Verbindungen bzw. Endkappen</t>
    </r>
  </si>
  <si>
    <r>
      <t xml:space="preserve">110 kV-Trafoschaltfeld, SF6-isoliert, für Kabelanschluss
</t>
    </r>
    <r>
      <rPr>
        <i/>
        <sz val="10"/>
        <rFont val="Arial"/>
        <family val="2"/>
      </rPr>
      <t>wie in Technischer Beschreibung spezifiziert
betriebsbereit geliefert und montiert
samt Grundrahmen, Sammelschienen-Verbindungen bzw. Endkappen</t>
    </r>
  </si>
  <si>
    <r>
      <t xml:space="preserve">110 kV-Sammelschienen-Längstrennfeld, SF6-isoliert,
</t>
    </r>
    <r>
      <rPr>
        <i/>
        <sz val="10"/>
        <rFont val="Arial"/>
        <family val="2"/>
      </rPr>
      <t>wie in Technischer Beschreibung spezifiziert
betriebsbereit geliefert und montiert
samt Grundrahmen, Sammelschienen-Verbindungen bzw. Endkappen</t>
    </r>
  </si>
  <si>
    <t>110 kV-SF6-Schaltanlage</t>
  </si>
  <si>
    <t>Erdung, Blitzschutz</t>
  </si>
  <si>
    <r>
      <t>Blitzschutz</t>
    </r>
    <r>
      <rPr>
        <i/>
        <sz val="10"/>
        <rFont val="Arial"/>
        <family val="2"/>
      </rPr>
      <t xml:space="preserve">
Lieferung und Montage des Blitzschutzes für das gesamte Umspannwerk samt Anschluss an das Erdungssystem</t>
    </r>
  </si>
  <si>
    <r>
      <t xml:space="preserve">Вентилен отвод CONNEX 
</t>
    </r>
    <r>
      <rPr>
        <i/>
        <sz val="10"/>
        <rFont val="Arial"/>
        <family val="2"/>
      </rPr>
      <t>Доставка и монтаж на метало окисен вентилен отвод 24kV 10kA система вътрешен конус размер 3 за щепселно присъединяване към щепселни гнезда напр. тип Pfisterer -Connex (№ на фабриката 827 146 336) на силов трансформатор на страна 20kV - съгласно техническата спецификация</t>
    </r>
  </si>
  <si>
    <r>
      <t xml:space="preserve"> Überspannungsableiter  CONNEX
</t>
    </r>
    <r>
      <rPr>
        <i/>
        <sz val="10"/>
        <rFont val="Arial"/>
        <family val="2"/>
      </rPr>
      <t xml:space="preserve">Lieferung und Montage eines Metalloxidableiters 24kV 10kA , Innenkonussystem  Größe 3 mit  Steckanschluss, z. B. vom Typ Pfisterer –Connex (Artikelnr. 827 146 336) auf der 20kV-Seite des Leistungstransformators- lt. technischer Spezifikation. </t>
    </r>
  </si>
  <si>
    <r>
      <t xml:space="preserve">Управление за вентилатори и вентилационни клапи за помещение на РУ 110 kV </t>
    </r>
    <r>
      <rPr>
        <i/>
        <sz val="10"/>
        <rFont val="Arial"/>
        <family val="2"/>
      </rPr>
      <t>Обслужване посредством бутони и индикатори за положение, вградени в предната врата на шкафа за управление</t>
    </r>
  </si>
  <si>
    <r>
      <t xml:space="preserve">N(A)2XS(FL)2Y 1 x 400 мм2 Al за трафо 1
</t>
    </r>
    <r>
      <rPr>
        <i/>
        <sz val="10"/>
        <rFont val="Arial"/>
        <family val="2"/>
      </rPr>
      <t>Доставка и полагане на свързващ кабел от SF6 110 kV-трансформаторно поле 1 до трансформатора, пластмасов едножилен кабел</t>
    </r>
  </si>
  <si>
    <r>
      <t xml:space="preserve">Друг дребен материал
</t>
    </r>
    <r>
      <rPr>
        <i/>
        <sz val="10"/>
        <rFont val="Arial"/>
        <family val="2"/>
      </rPr>
      <t>като: кабелни скоби, крепежни изделия, болтове, надписи и др.</t>
    </r>
  </si>
  <si>
    <r>
      <t xml:space="preserve">NA2XS(F)2Y 1 x 400 мм2 Al звезден център -&gt;активно съпротивлениие
</t>
    </r>
    <r>
      <rPr>
        <i/>
        <sz val="10"/>
        <rFont val="Arial"/>
        <family val="2"/>
      </rPr>
      <t>Доставка и полагане на свързващ кабел от 20 kV-звезден център на трансформатора до активното съпротивление,  пластмасов едножилен кабел,  монофазен еднократно положен</t>
    </r>
  </si>
  <si>
    <r>
      <t xml:space="preserve">NA2XS(F)2Y 1 x 50 мм2 Al трансформатор собствени нужди 1
</t>
    </r>
    <r>
      <rPr>
        <i/>
        <sz val="10"/>
        <rFont val="Arial"/>
        <family val="2"/>
      </rPr>
      <t>Доставка и полагане на свързващ кабел от поле 20 kV на трансформатор собствени нужди 1 до трансформатор собствени нужди 1, пластмасов едножилен кабел</t>
    </r>
  </si>
  <si>
    <r>
      <t xml:space="preserve">NA2XS(F)2Y 1 x 50 мм2 Al трансформатор собствени нужди 2
</t>
    </r>
    <r>
      <rPr>
        <i/>
        <sz val="10"/>
        <rFont val="Arial"/>
        <family val="2"/>
      </rPr>
      <t>Доставка и полагане на свързващ кабел от поле 20 kV на трансформатор собствени нужди 2 до трансформатор собствени нужди 2, пластмасов едножилен кабел</t>
    </r>
  </si>
  <si>
    <r>
      <t xml:space="preserve">E-YY-0 1 x 95 мм2
</t>
    </r>
    <r>
      <rPr>
        <i/>
        <sz val="10"/>
        <rFont val="Arial"/>
        <family val="2"/>
      </rPr>
      <t>Труд = Полагане и присъединяване  лв./м 
Други = доставка лв./м</t>
    </r>
  </si>
  <si>
    <r>
      <t xml:space="preserve">E-YY-J  5 x 25 RM
</t>
    </r>
    <r>
      <rPr>
        <i/>
        <sz val="10"/>
        <rFont val="Arial"/>
        <family val="2"/>
      </rPr>
      <t>Труд = Полагане и присъединяване  лв./м 
Други = доставка лв./м</t>
    </r>
  </si>
  <si>
    <r>
      <t xml:space="preserve">E-YY-J  5 x 16 RM
</t>
    </r>
    <r>
      <rPr>
        <i/>
        <sz val="10"/>
        <rFont val="Arial"/>
        <family val="2"/>
      </rPr>
      <t>Труд = Полагане и присъединяване  лв./м 
Други = доставка лв./м</t>
    </r>
  </si>
  <si>
    <r>
      <t xml:space="preserve">E-YY-J  5 x 10 RE
</t>
    </r>
    <r>
      <rPr>
        <i/>
        <sz val="10"/>
        <rFont val="Arial"/>
        <family val="2"/>
      </rPr>
      <t>Труд = Полагане и присъединяване  лв./м 
Други = доставка лв./м</t>
    </r>
  </si>
  <si>
    <r>
      <t xml:space="preserve">E-YY-J  5 x 6 RE
</t>
    </r>
    <r>
      <rPr>
        <i/>
        <sz val="10"/>
        <rFont val="Arial"/>
        <family val="2"/>
      </rPr>
      <t>Труд = Полагане и присъединяване  лв./м 
Други = доставка лв./м</t>
    </r>
  </si>
  <si>
    <r>
      <t xml:space="preserve">E-YY-J  5 x 1,5 RE
</t>
    </r>
    <r>
      <rPr>
        <i/>
        <sz val="10"/>
        <rFont val="Arial"/>
        <family val="2"/>
      </rPr>
      <t>Труд = Полагане и присъединяване  лв./м 
Други = доставка лв./м</t>
    </r>
  </si>
  <si>
    <r>
      <t xml:space="preserve">E-YCY-0  4 x 1,5 RE/16
</t>
    </r>
    <r>
      <rPr>
        <i/>
        <sz val="10"/>
        <rFont val="Arial"/>
        <family val="2"/>
      </rPr>
      <t>Труд = Полагане и присъединяване  лв./м 
Други = доставка лв./м</t>
    </r>
  </si>
  <si>
    <r>
      <t xml:space="preserve">E-YCY-0  7 x 1,5 RE/16
</t>
    </r>
    <r>
      <rPr>
        <i/>
        <sz val="10"/>
        <rFont val="Arial"/>
        <family val="2"/>
      </rPr>
      <t>Труд = Полагане и присъединяване лв./м 
Други = доставка лв./м</t>
    </r>
  </si>
  <si>
    <r>
      <t xml:space="preserve">E-YCY-0  14 x 1,5 RE/16
</t>
    </r>
    <r>
      <rPr>
        <i/>
        <sz val="10"/>
        <rFont val="Arial"/>
        <family val="2"/>
      </rPr>
      <t>Труд = Полагане и присъединяване лв./м
 Други = доставка лв./м</t>
    </r>
  </si>
  <si>
    <r>
      <t xml:space="preserve">E-YCY-0  24 x 1,5 RE/16
</t>
    </r>
    <r>
      <rPr>
        <i/>
        <sz val="10"/>
        <rFont val="Arial"/>
        <family val="2"/>
      </rPr>
      <t>Труд = Полагане и присъединяване лв./м 
Други = доставка лв./м</t>
    </r>
  </si>
  <si>
    <r>
      <t xml:space="preserve">E-YCY-0  4 x 2,5 RE/16
</t>
    </r>
    <r>
      <rPr>
        <i/>
        <sz val="10"/>
        <rFont val="Arial"/>
        <family val="2"/>
      </rPr>
      <t>Труд = Полагане и присъединяване лв./м 
Други = доставка лв./м</t>
    </r>
  </si>
  <si>
    <r>
      <t xml:space="preserve">E-YCY-0  5 x 2,5 RE/16
</t>
    </r>
    <r>
      <rPr>
        <i/>
        <sz val="10"/>
        <rFont val="Arial"/>
        <family val="2"/>
      </rPr>
      <t>Труд = Полагане и присъединяване лв./м 
Други = доставка лв./м</t>
    </r>
  </si>
  <si>
    <r>
      <t xml:space="preserve">E-YCY-0  7 x 2,5 RE/16
</t>
    </r>
    <r>
      <rPr>
        <i/>
        <sz val="10"/>
        <rFont val="Arial"/>
        <family val="2"/>
      </rPr>
      <t>Труд = Полагане и присъединяване лв./м 
Други = доставка лв./м</t>
    </r>
  </si>
  <si>
    <r>
      <t xml:space="preserve">E-YCY-0  14 x 2,5 RE/16
</t>
    </r>
    <r>
      <rPr>
        <i/>
        <sz val="10"/>
        <rFont val="Arial"/>
        <family val="2"/>
      </rPr>
      <t>Труд = Полагане и присъединяване лв./м 
Други = доставка лв./м</t>
    </r>
  </si>
  <si>
    <r>
      <t xml:space="preserve">E-YCY-0  24 x 2,5 RE/16
</t>
    </r>
    <r>
      <rPr>
        <i/>
        <sz val="10"/>
        <rFont val="Arial"/>
        <family val="2"/>
      </rPr>
      <t>Труд = Полагане и присъединяване лв./м 
Други = доставка лв./м</t>
    </r>
  </si>
  <si>
    <r>
      <t xml:space="preserve">E-YCY-0  2 x 4 RE/16
</t>
    </r>
    <r>
      <rPr>
        <i/>
        <sz val="10"/>
        <rFont val="Arial"/>
        <family val="2"/>
      </rPr>
      <t>Труд = Полагане и присъединяване лв./м 
Други = доставка лв./м</t>
    </r>
  </si>
  <si>
    <r>
      <t xml:space="preserve">E-YCY-0  5 x 4 RE/16
</t>
    </r>
    <r>
      <rPr>
        <i/>
        <sz val="10"/>
        <rFont val="Arial"/>
        <family val="2"/>
      </rPr>
      <t>Труд = Полагане и присъединяване лв./м 
Други = доставка лв./м</t>
    </r>
  </si>
  <si>
    <r>
      <t xml:space="preserve">E-YCY-0  5 x 6 RE/16
</t>
    </r>
    <r>
      <rPr>
        <i/>
        <sz val="10"/>
        <rFont val="Arial"/>
        <family val="2"/>
      </rPr>
      <t>Труд = Полагане и присъединяване лв./м 
Други = доставка лв./м</t>
    </r>
  </si>
  <si>
    <r>
      <t xml:space="preserve">E-YCY-0  5 x 10 RE/16
</t>
    </r>
    <r>
      <rPr>
        <i/>
        <sz val="10"/>
        <rFont val="Arial"/>
        <family val="2"/>
      </rPr>
      <t>Труд = Полагане и присъединяване лв./м 
Други = доставка лв./м</t>
    </r>
  </si>
  <si>
    <r>
      <t xml:space="preserve">Полагане на оптични кабели
</t>
    </r>
    <r>
      <rPr>
        <i/>
        <sz val="10"/>
        <rFont val="Arial"/>
        <family val="2"/>
      </rPr>
      <t>Доставка и монтаж (полагане) на защитни тръби и издухване и закрепване на предоставените оптични кабели.</t>
    </r>
  </si>
  <si>
    <r>
      <t xml:space="preserve">Кабелна скара, поцинкована 300 мм
</t>
    </r>
    <r>
      <rPr>
        <i/>
        <sz val="10"/>
        <rFont val="Arial"/>
        <family val="2"/>
      </rPr>
      <t>вкл. крепежни, свързващи и монтажни материали 
Труд = Полагане и присъединяване лв./м 
Други = доставка лв./м</t>
    </r>
  </si>
  <si>
    <r>
      <t xml:space="preserve">Противопожарни плочи (отсеци) 
</t>
    </r>
    <r>
      <rPr>
        <i/>
        <sz val="10"/>
        <rFont val="Arial"/>
        <family val="2"/>
      </rPr>
      <t>След полагане на всички кабелни линии се изпълняват противопожарните плочи (мека противопожарна плоча с клас на пожароустойчивост F90) съгласно Техническата спецификация.</t>
    </r>
  </si>
  <si>
    <r>
      <t xml:space="preserve">Пофазов Вентилен отвод 110 kV,
</t>
    </r>
    <r>
      <rPr>
        <i/>
        <sz val="10"/>
        <rFont val="Arial"/>
        <family val="2"/>
      </rPr>
      <t>както е описано в техническата спецификация 
за щекерна система вътрешен конус</t>
    </r>
  </si>
  <si>
    <r>
      <t xml:space="preserve">Брояч за сработвания
</t>
    </r>
    <r>
      <rPr>
        <i/>
        <sz val="10"/>
        <rFont val="Arial"/>
        <family val="2"/>
      </rPr>
      <t>за вентилен отвод 110 kV</t>
    </r>
  </si>
  <si>
    <r>
      <t xml:space="preserve">Секционен разединител 110 kV за събирателни шини, изолирано с SF6-газ,
</t>
    </r>
    <r>
      <rPr>
        <i/>
        <sz val="10"/>
        <rFont val="Arial"/>
        <family val="2"/>
      </rPr>
      <t>както е описано в техническата спецификация 
доставка и монтаж в състояние, годно за въвеждане в експлоатация, вкл. рамка, връзки за събирателните шини, съотв. крайни капачки.</t>
    </r>
  </si>
  <si>
    <r>
      <t xml:space="preserve">Материали за разширение на разпределителна уредба 110-kV, вкл. монтаж
</t>
    </r>
    <r>
      <rPr>
        <i/>
        <sz val="10"/>
        <rFont val="Arial"/>
        <family val="2"/>
      </rPr>
      <t xml:space="preserve">Всички материали за разширение вкл. монтаж за разширение в състояние, годно за въвеждане в експлоатация на газоизолирана SF6 уредба 110 kV, към която не са причислени изводите, както и необходимите арматури, свързващи елементи, капаци, входове за поддръжка, рамка и др.   
разл. дребни материали като: болтове, планки и пластини за закрепване на уредите, както и на табелки с надписи и на предупредителни табели, фиксирани точки за заземяване при нужда от ревизия и др. </t>
    </r>
  </si>
  <si>
    <r>
      <t xml:space="preserve">Стойка за вентилния отвод за звездния център
</t>
    </r>
    <r>
      <rPr>
        <i/>
        <sz val="10"/>
        <rFont val="Arial"/>
        <family val="2"/>
      </rPr>
      <t>за монтаж на вентилния отводи 110 kV на трансформатора изпълнение съгл. техническата спецификация</t>
    </r>
  </si>
  <si>
    <r>
      <t xml:space="preserve">Маса за разединител, височина прибл. 4500 мм
</t>
    </r>
    <r>
      <rPr>
        <i/>
        <sz val="10"/>
        <rFont val="Arial"/>
        <family val="2"/>
      </rPr>
      <t>с един пилон, за монтаж на заземителния нож, с две фиксиращи заземителни точки изпълнение съгл. техническата спецификация</t>
    </r>
  </si>
  <si>
    <r>
      <t xml:space="preserve">Опроводяване на звездния център на трансформатора - вентилни отводи - заземителни ножове
</t>
    </r>
    <r>
      <rPr>
        <i/>
        <sz val="10"/>
        <rFont val="Arial"/>
        <family val="2"/>
      </rPr>
      <t>Доставка и монтаж на годни за експлоатация средства за опроводяване на изводите AL 300 мм², съотв. ал. тръби 63/5 мм, вкл. всички необходими клеми за един извод</t>
    </r>
  </si>
  <si>
    <r>
      <t xml:space="preserve">Междинна клемна кутия за трансформатор
</t>
    </r>
    <r>
      <rPr>
        <i/>
        <sz val="10"/>
        <rFont val="Arial"/>
        <family val="2"/>
      </rPr>
      <t>от алуминий, с място за поставяне на прибл. 150 редови клеми, изцяло опроводени с редови клеми, материал за окабеляване и отопление и др. изпълнение на открито (монтирана на метална конструкция за закрепване на кабелите)</t>
    </r>
  </si>
  <si>
    <r>
      <t xml:space="preserve">Кабелна скара за кабелни връзки 110-kV и 20-kV
</t>
    </r>
    <r>
      <rPr>
        <i/>
        <sz val="10"/>
        <rFont val="Arial"/>
        <family val="2"/>
      </rPr>
      <t>Доставка и монтаж на кабелна носеща скара, горещо поцинкована, с фиксиращи заземителни точки за трасиране и закрепване на свързващи кабели 110 kV и 20-kV от разпределителна уредба 110-kV към трансформатора и от трансформатора към разпределителна уредба 20-kV, вкл. всички крепежни елементи за изпълнение на годно за експлоатация окабеляване.</t>
    </r>
  </si>
  <si>
    <r>
      <t xml:space="preserve">Автоматичен предпазител, 3-полюсен
</t>
    </r>
    <r>
      <rPr>
        <i/>
        <sz val="10"/>
        <rFont val="Arial"/>
        <family val="2"/>
      </rPr>
      <t>с вграден сигнален контакт в необходимия токов диапазон и характеристика</t>
    </r>
  </si>
  <si>
    <r>
      <t xml:space="preserve">Автоматичен предпазител, 2-полюсен
</t>
    </r>
    <r>
      <rPr>
        <i/>
        <sz val="10"/>
        <rFont val="Arial"/>
        <family val="2"/>
      </rPr>
      <t>с вграден сигнален контакт в необходимия токов диапазон и характеристика</t>
    </r>
  </si>
  <si>
    <r>
      <t xml:space="preserve">Помощно реле с основа за щекерна връзка
</t>
    </r>
    <r>
      <rPr>
        <i/>
        <sz val="10"/>
        <rFont val="Arial"/>
        <family val="2"/>
      </rPr>
      <t xml:space="preserve">с 3 контакта за превключване и монтаж на бобина
Напрежение на бобината DC 220 V </t>
    </r>
  </si>
  <si>
    <r>
      <t xml:space="preserve">NH-мощностен разединител, 3-полюсен, размер 00
</t>
    </r>
    <r>
      <rPr>
        <i/>
        <sz val="10"/>
        <rFont val="Arial"/>
        <family val="2"/>
      </rPr>
      <t>с предпазители с размер 00 и вградени сигнални контакти</t>
    </r>
  </si>
  <si>
    <r>
      <t xml:space="preserve">Автоматичен предпазител, 3-полюсен + N
</t>
    </r>
    <r>
      <rPr>
        <i/>
        <sz val="10"/>
        <rFont val="Arial"/>
        <family val="2"/>
      </rPr>
      <t>с вграден сигнален контакт в необходимия токов диапазон и характеристика</t>
    </r>
  </si>
  <si>
    <r>
      <t xml:space="preserve">Автоматичен предпазител, 1-полюсен + N
</t>
    </r>
    <r>
      <rPr>
        <i/>
        <sz val="10"/>
        <rFont val="Arial"/>
        <family val="2"/>
      </rPr>
      <t>с вграден сигнален контакт в необходимия токов диапазон и характеристика</t>
    </r>
  </si>
  <si>
    <r>
      <t xml:space="preserve">Управление за вентилаторите в кабелния полуетаж
</t>
    </r>
    <r>
      <rPr>
        <i/>
        <sz val="10"/>
        <rFont val="Arial"/>
        <family val="2"/>
      </rPr>
      <t>Обслужване посредством бутони и индикатори за положение, вградени в предната врата на шкафа за управление</t>
    </r>
  </si>
  <si>
    <r>
      <t xml:space="preserve">Управление за вентилаторите в командна зала 
</t>
    </r>
    <r>
      <rPr>
        <i/>
        <sz val="10"/>
        <rFont val="Arial"/>
        <family val="2"/>
      </rPr>
      <t>Обслужване посредством бутони и индикатори за положение, вградени в предната врата на шкафа за управление</t>
    </r>
  </si>
  <si>
    <r>
      <t xml:space="preserve">Steuerung für Ventilatoren Kommando-Saal
</t>
    </r>
    <r>
      <rPr>
        <i/>
        <sz val="10"/>
        <rFont val="Arial"/>
        <family val="2"/>
        <charset val="204"/>
      </rPr>
      <t>Bedienung über Taster und Stellungsanzeiger in der Fronttüre des Steuerschrankes</t>
    </r>
  </si>
  <si>
    <r>
      <t xml:space="preserve">Токово-импулсно реле
</t>
    </r>
    <r>
      <rPr>
        <i/>
        <sz val="10"/>
        <rFont val="Arial"/>
        <family val="2"/>
      </rPr>
      <t>за 220 V DC</t>
    </r>
  </si>
  <si>
    <r>
      <t xml:space="preserve">Контактори за отопление
</t>
    </r>
    <r>
      <rPr>
        <i/>
        <sz val="10"/>
        <rFont val="Arial"/>
        <family val="2"/>
      </rPr>
      <t>управлявани от термостати в помещенията
AC 400 V, с необходимия диапазон на тока</t>
    </r>
  </si>
  <si>
    <r>
      <t xml:space="preserve">Реле за контрол на напрежението
</t>
    </r>
    <r>
      <rPr>
        <i/>
        <sz val="10"/>
        <rFont val="Arial"/>
        <family val="2"/>
      </rPr>
      <t>за контрол на DC 220 V напрежение на шините 
с възможност за настройване на стойността за задействане и времезакъснението с 2 помощни контакта</t>
    </r>
  </si>
  <si>
    <r>
      <t xml:space="preserve">E-YY-0  1 x 50 мм2
</t>
    </r>
    <r>
      <rPr>
        <i/>
        <sz val="10"/>
        <rFont val="Arial"/>
        <family val="2"/>
      </rPr>
      <t>Труд = Полагане и присъединяване  лв./м
Други = доставка лв./м</t>
    </r>
  </si>
  <si>
    <r>
      <t xml:space="preserve">Заземителна инсталация 
</t>
    </r>
    <r>
      <rPr>
        <i/>
        <sz val="10"/>
        <rFont val="Arial"/>
        <family val="2"/>
      </rPr>
      <t>Доставка, полагане и монтаж на цялата заземителна инсталация, включително преходи от външен към вътрешен заземителен контур с контролни позиции за заземяването, подвеждане към уреди, шкафове, стойки, скелета, лампи и оградни пана, съгл. техническата спецификация за цялата подстанция.  
Заземителен контур 40/5 Cu за трансформатор и фундаменти собствени нужди, заземяване на пожароустойчивите скари и метални части на фундаментите и на трансформаторите,съотв. трансформатори собствени нужди  
Свързване на всички метални части към заземителната инсталация.</t>
    </r>
  </si>
  <si>
    <r>
      <t xml:space="preserve">Erdung
</t>
    </r>
    <r>
      <rPr>
        <i/>
        <sz val="10"/>
        <rFont val="Arial"/>
        <family val="2"/>
      </rPr>
      <t>Lieferung, Verlegung und Montage des gesamten Erdungssystems, inkl. Verbindung der Erdungsanlage im Außenbereich mit der Erdungsanlage im Innenbereich, mit Erdungsprüfstellen, Zuleitung zu den Geräten, Schränken, Stehern, Gerüsten, Lampen und Zaunfedern gemäß Technischer Spezifikation für das gesamte Umspannwerk.
Erdungsring 40/5 Cu für Umspanner und EB-Fundamente, Erdung der Feuerschutzroste und Eisenteile der Fundamente und der Umspanner bzw. EB-Trafos und Peterson-Spulen
Einbindung aller metallischen Bauteile ins Erdungsnetz.</t>
    </r>
  </si>
  <si>
    <r>
      <t xml:space="preserve">Брояч за сработвания
</t>
    </r>
    <r>
      <rPr>
        <i/>
        <sz val="10"/>
        <rFont val="Arial"/>
        <family val="2"/>
      </rPr>
      <t>за вентилен отвод 24 kV CONNEX система</t>
    </r>
  </si>
  <si>
    <r>
      <t xml:space="preserve">Auslösezähler
</t>
    </r>
    <r>
      <rPr>
        <i/>
        <sz val="10"/>
        <rFont val="Arial"/>
        <family val="2"/>
      </rPr>
      <t>für 20 kV-Ü-Ableiter CONNEX-System</t>
    </r>
  </si>
  <si>
    <t>Инженеринг, документация, въвеждане в експлоатация - Обособена позиция 1</t>
  </si>
  <si>
    <r>
      <t xml:space="preserve">Endverschlüsse Innenkonus-Stecksystem  N(A)2XS(FL)2Y 400 мм2
</t>
    </r>
    <r>
      <rPr>
        <i/>
        <sz val="10"/>
        <rFont val="Arial"/>
        <family val="2"/>
      </rPr>
      <t>einpolig für  N(A)2XS(FL)2Y 400 мм² Al einschl. Montage
für Transformator
Fabr. Pfisterer, Typ Connex Größe 5S (Artikelnr. 859 999 999)</t>
    </r>
  </si>
  <si>
    <r>
      <t xml:space="preserve">Кабелни глави с щекерна система вътрешен конус за тип кабел N(A)2XS(FL)2Y 400 мм2 </t>
    </r>
    <r>
      <rPr>
        <i/>
        <sz val="10"/>
        <rFont val="Arial"/>
        <family val="2"/>
      </rPr>
      <t>еднополюсни за тип кабел N(A)2XS(FL)2Y 1 x 400 мм² Al вкл. монтаж за трансформатор
Продукт: Pfisterer, Tип Connex размер 5S (№ на фабриката 859 999 999)</t>
    </r>
  </si>
  <si>
    <r>
      <t xml:space="preserve">Кабелни глави с щекерна система вътрешен конус за тип кабел N(A)2XS(FL)2Y 400 мм2 </t>
    </r>
    <r>
      <rPr>
        <i/>
        <sz val="10"/>
        <rFont val="Arial"/>
        <family val="2"/>
      </rPr>
      <t>еднополюсни за тип кабел N(A)2XS(FL)2Y 1 x 400 мм² Al вкл. монтаж за SF6 пределителна уредба 110kV                                                                                                Продукт: Pfisterer, Tип Connex размер 5S (№ на фабриката 859 999 999)</t>
    </r>
  </si>
  <si>
    <r>
      <t xml:space="preserve">Endverschlüsse Innenkonus-Stecksystem  N(A)2XS(FL)2Y 400 мм2
</t>
    </r>
    <r>
      <rPr>
        <i/>
        <sz val="10"/>
        <rFont val="Arial"/>
        <family val="2"/>
      </rPr>
      <t>einpolig für  N(A)2XS(FL)2Y 400 мм² Al einschl. Montage
für 110 kV-SF6-Schaltanlage
Fabr. Pfisterer, Typ Connex Größe 5S (Artikelnr. 859 999 999)</t>
    </r>
  </si>
  <si>
    <r>
      <t xml:space="preserve">Кабелни глави с щекерна система вътрешен конус NA2XS(F)2Y 400 мм2
</t>
    </r>
    <r>
      <rPr>
        <i/>
        <sz val="10"/>
        <rFont val="Arial"/>
        <family val="2"/>
      </rPr>
      <t>еднополюсни за NA2XS(F)2Y 1 x 400 мм² Al вкл. монтаж за трансформатор           Продукт: Pfisterer, Tип Connex размер 3 (№ на фабриката  850 320 400)</t>
    </r>
  </si>
  <si>
    <r>
      <t xml:space="preserve">Кабелни глави за вътрешен монтаж NA2XS(F)2Y 400 мм2
</t>
    </r>
    <r>
      <rPr>
        <i/>
        <sz val="10"/>
        <rFont val="Arial"/>
        <family val="2"/>
      </rPr>
      <t xml:space="preserve">еднополюсни за NA2XS(F)2Y 1 x 400 mm² Al вкл. монтаж за свързване на кабелите към РУ 20 kV за трансформатора и активното съпротивление
Продукт: Tyco – Raychem, 3M </t>
    </r>
  </si>
  <si>
    <r>
      <t xml:space="preserve">Endverschlüsse Innenraum NA2XS(F)2Y 50 mm2
</t>
    </r>
    <r>
      <rPr>
        <i/>
        <sz val="10"/>
        <rFont val="Arial"/>
        <family val="2"/>
      </rPr>
      <t xml:space="preserve">einpolig für NA2XS(F)2Y 1 x 50 mm² Al einschl. Montage
zum Anschluss der Kabel an der 20 kV-Schaltanlage für den EB-Transformator
Fabr. Tyco – Raychem, 3M </t>
    </r>
  </si>
  <si>
    <r>
      <t xml:space="preserve">Кабелни глави за вътрешен монтаж NA2XS(F)2Y 50 мм2
</t>
    </r>
    <r>
      <rPr>
        <i/>
        <sz val="10"/>
        <rFont val="Arial"/>
        <family val="2"/>
      </rPr>
      <t xml:space="preserve">еднополюсни за NA2XS(F)2Y 1 x 50 mm² Al вкл. монтаж за свързване на кабелите към РУ 20 kV за трансформатор собствени нужди
Продукт: Tyco – Raychem, 3M </t>
    </r>
  </si>
  <si>
    <r>
      <t xml:space="preserve">Endverschlüsse Connex NA2XS(F)2Y 50 mm2
</t>
    </r>
    <r>
      <rPr>
        <i/>
        <sz val="10"/>
        <rFont val="Arial"/>
        <family val="2"/>
      </rPr>
      <t>einpolig für NA2XS(F)2Y 1 x 50 mm² Al einschl. Montage
zum Anschluss der Kabel am EB-Transformator 
Fabr. Pfisterer, Typ Connex Größe 0 (Artikelnr. 870 020 050)</t>
    </r>
  </si>
  <si>
    <r>
      <t xml:space="preserve">Material für Ausbau der 110-kV-Schaltanlage inkl. Montage
</t>
    </r>
    <r>
      <rPr>
        <i/>
        <sz val="10"/>
        <rFont val="Arial"/>
        <family val="2"/>
      </rPr>
      <t xml:space="preserve">Gesamtes Ausbaumaterial samt Montage für den betriebsfertigen Ausbau der 110-kV-SF6-Schaltanlage, welche nicht den Abzweigen zugeordnet sind, wie den erforderlichen Armaturen und Verbindungselementen, Abdeckungen, Wartungsgänge, Grundrahmen, etc. 
div. Kleinmaterial wie:
Schrauben, Laschen und Überlagseisen für die Befestigung der Geräte sowie die Beschriftungsschilder und der Warntafeln, Erdungsfestpunkte für Revisionszwecke, udgl.
</t>
    </r>
  </si>
  <si>
    <r>
      <t xml:space="preserve">Gerüst für Übergabeleiste 5,0 x 3,0 m
</t>
    </r>
    <r>
      <rPr>
        <i/>
        <sz val="10"/>
        <rFont val="Arial"/>
        <family val="2"/>
      </rPr>
      <t>Ausbau lt. Technischer Beschreibung,
für Freiaufstellung, beidseitig bestückbar</t>
    </r>
  </si>
  <si>
    <t>Инженеринг, документация, въвеждане в експлоатация - обособена позиция 1</t>
  </si>
  <si>
    <t>AC-разпределение</t>
  </si>
  <si>
    <r>
      <t xml:space="preserve">E-YY-0  1 x 150 мм2
</t>
    </r>
    <r>
      <rPr>
        <i/>
        <sz val="10"/>
        <rFont val="Arial"/>
        <family val="2"/>
      </rPr>
      <t>Свързващ кабел от трансформатори собствени нужди към NH-табла (двукратно положен) и допълнително към захранващо поле собствени нужди (еднократно положен), както и за окабеляване на акумулаторните батерии 
Труд = Полагане и присъединяване  лв./м 
Други = доставка лв./м</t>
    </r>
  </si>
  <si>
    <t>EB-Trafos und Aktiver Widerstand</t>
  </si>
  <si>
    <r>
      <t xml:space="preserve">NH-Sicherungskasten für EB-Trafos
</t>
    </r>
    <r>
      <rPr>
        <i/>
        <sz val="10"/>
        <rFont val="Arial"/>
        <family val="2"/>
      </rPr>
      <t>aus Aluminium mit folgenden Einbauten:
NH-Lasttrenner 3-polig mit Meldeschalter, einschl. NH-Sicherungen
einer NH-Trennlasche für Neutralleiter
für den Anschluss der 400 V-Kabel vom Trafo und zum EB-Einspeisefeld von unten,Berührungsschutz muss auch bei geöffneter Türe gegeben sein.</t>
    </r>
  </si>
  <si>
    <r>
      <t xml:space="preserve">NH- защитна кутия за трансформатор собствени нужди
</t>
    </r>
    <r>
      <rPr>
        <i/>
        <sz val="10"/>
        <rFont val="Arial"/>
        <family val="2"/>
      </rPr>
      <t>от алуминий със следните вградени елементи: NH-мощностен разединител, 3-полюсен със сигнален контакт, вкл. NH-предпазители NH-разединителна пластина за неутрален проводник за присъединяване на кабел 400 V от трансформатора до захранващото поле на собствените нужди от долу, защита от допир трябва да е налична и при отворени врати.</t>
    </r>
  </si>
  <si>
    <r>
      <t xml:space="preserve">Zentraler Steuerschrank
</t>
    </r>
    <r>
      <rPr>
        <i/>
        <sz val="10"/>
        <rFont val="Arial"/>
        <family val="2"/>
      </rPr>
      <t xml:space="preserve">Ausbau des Schrankes lt. Technischer Beschreibung
betriebsfertig montiert und verdrahtet, einschl. sämtlichen Ausbaumaterial, wie:
Verdrahtungskanäle, </t>
    </r>
    <r>
      <rPr>
        <i/>
        <sz val="10"/>
        <color theme="1"/>
        <rFont val="Arial"/>
        <family val="2"/>
      </rPr>
      <t xml:space="preserve">H07V-K </t>
    </r>
    <r>
      <rPr>
        <i/>
        <sz val="10"/>
        <rFont val="Arial"/>
        <family val="2"/>
      </rPr>
      <t>Leitungen, Klemmen samt Zubehör, Befestigungsmaterial</t>
    </r>
  </si>
  <si>
    <r>
      <t xml:space="preserve">Steuerschrank für 110-kV-Leitungsabzweig
</t>
    </r>
    <r>
      <rPr>
        <i/>
        <sz val="10"/>
        <rFont val="Arial"/>
        <family val="2"/>
      </rPr>
      <t>Ausbau des Schrankes lt. Technischer Beschreibung
betriebsfertig montiert und verdrahtet, einschl. sämtlichen Ausbaumaterial, wie:
Verdrahtungskanäle,</t>
    </r>
    <r>
      <rPr>
        <i/>
        <sz val="10"/>
        <color theme="1"/>
        <rFont val="Arial"/>
        <family val="2"/>
      </rPr>
      <t xml:space="preserve"> H07V-K-</t>
    </r>
    <r>
      <rPr>
        <i/>
        <sz val="10"/>
        <rFont val="Arial"/>
        <family val="2"/>
      </rPr>
      <t>Leitungen, Klemmen samt Zubehör, Befestigungsmaterial</t>
    </r>
  </si>
  <si>
    <r>
      <t xml:space="preserve">Steuerschrank für 110-kV-Transformatorabzweig
</t>
    </r>
    <r>
      <rPr>
        <i/>
        <sz val="10"/>
        <rFont val="Arial"/>
        <family val="2"/>
      </rPr>
      <t>Ausbau des Schrankes lt. Technischer Beschreibung
betriebsfertig montiert und verdrahtet, einschl. sämtlichen Ausbaumaterial, wie:
Verdrahtungskanäle,</t>
    </r>
    <r>
      <rPr>
        <i/>
        <sz val="10"/>
        <color theme="1"/>
        <rFont val="Arial"/>
        <family val="2"/>
      </rPr>
      <t xml:space="preserve"> H07V-K-</t>
    </r>
    <r>
      <rPr>
        <i/>
        <sz val="10"/>
        <rFont val="Arial"/>
        <family val="2"/>
      </rPr>
      <t>Leitungen, Klemmen samt Zubehör, Befestigungsmaterial</t>
    </r>
  </si>
  <si>
    <r>
      <t xml:space="preserve">Steuerschrank für 110-kV-Sammelschienen-Längstrennung
</t>
    </r>
    <r>
      <rPr>
        <i/>
        <sz val="10"/>
        <rFont val="Arial"/>
        <family val="2"/>
      </rPr>
      <t xml:space="preserve">Ausbau des Schrankes lt. Technischer Beschreibung
betriebsfertig montiert und verdrahtet, einschl. sämtlichen Ausbaumaterial, wie:
Verdrahtungskanäle, </t>
    </r>
    <r>
      <rPr>
        <i/>
        <sz val="10"/>
        <color theme="1"/>
        <rFont val="Arial"/>
        <family val="2"/>
      </rPr>
      <t>H07V-K-L</t>
    </r>
    <r>
      <rPr>
        <i/>
        <sz val="10"/>
        <rFont val="Arial"/>
        <family val="2"/>
      </rPr>
      <t>eitungen, Klemmen samt Zubehör, Befestigungsmaterial</t>
    </r>
  </si>
  <si>
    <r>
      <t xml:space="preserve">Gefahrmeldeanlage
</t>
    </r>
    <r>
      <rPr>
        <i/>
        <sz val="10"/>
        <rFont val="Arial"/>
        <family val="2"/>
      </rPr>
      <t xml:space="preserve">lt. Technischer Beschreibung
betriebsfertig montiert und verdrahtet und programmiert, 
einschl. sämtlichen Ausbaumaterial, wie:
Verdrahtungskanäle, </t>
    </r>
    <r>
      <rPr>
        <i/>
        <sz val="10"/>
        <color theme="1"/>
        <rFont val="Arial"/>
        <family val="2"/>
      </rPr>
      <t>H07V-K-L</t>
    </r>
    <r>
      <rPr>
        <i/>
        <sz val="10"/>
        <rFont val="Arial"/>
        <family val="2"/>
      </rPr>
      <t>eitungen, Klemmen samt Zubehör, Befestigungsmaterial</t>
    </r>
  </si>
  <si>
    <r>
      <t xml:space="preserve">Nachrichtentechnik-Schrank
</t>
    </r>
    <r>
      <rPr>
        <i/>
        <sz val="10"/>
        <rFont val="Arial"/>
        <family val="2"/>
      </rPr>
      <t xml:space="preserve">Stahlblechschrank für die Aufnahme nachrichtentechnischer Geräte lt. Technischer Spezifikation
Ausbau des Schrankes lt. Technischer Beschreibung, betriebsfertig montiert und verdrahtet, einschl. sämtlichen Ausbaumaterial, wie:
Verdrahtungskanäle, </t>
    </r>
    <r>
      <rPr>
        <i/>
        <sz val="10"/>
        <color theme="1"/>
        <rFont val="Arial"/>
        <family val="2"/>
      </rPr>
      <t>H07V-K-</t>
    </r>
    <r>
      <rPr>
        <i/>
        <sz val="10"/>
        <rFont val="Arial"/>
        <family val="2"/>
      </rPr>
      <t>Leitungen, Klemmen samt Zubehör, Befestigungsmaterial</t>
    </r>
  </si>
  <si>
    <r>
      <t xml:space="preserve">Montage Fernwirkschrank
</t>
    </r>
    <r>
      <rPr>
        <i/>
        <sz val="10"/>
        <rFont val="Arial"/>
        <family val="2"/>
      </rPr>
      <t xml:space="preserve">Ausbau des Schrankes lt. Technischer Beschreibung
betriebsfertig montiert und verdrahtet, einschl. sämtlichen Ausbaumaterial, wie:
Verdrahtungskanäle, </t>
    </r>
    <r>
      <rPr>
        <i/>
        <sz val="10"/>
        <color theme="1"/>
        <rFont val="Arial"/>
        <family val="2"/>
      </rPr>
      <t>H07V-K-</t>
    </r>
    <r>
      <rPr>
        <i/>
        <sz val="10"/>
        <rFont val="Arial"/>
        <family val="2"/>
      </rPr>
      <t>Leitungen, Klemmen samt Zubehör, Befestigungsmaterial</t>
    </r>
  </si>
  <si>
    <r>
      <t xml:space="preserve">Spannungsüberwachungsrelais
</t>
    </r>
    <r>
      <rPr>
        <i/>
        <sz val="10"/>
        <rFont val="Arial"/>
        <family val="2"/>
      </rPr>
      <t xml:space="preserve">lt. Technischer Beschreibung
für die 3-phasige Überwachung der AC-Spannung </t>
    </r>
  </si>
  <si>
    <r>
      <t xml:space="preserve">Реле за контрол на напрежението
</t>
    </r>
    <r>
      <rPr>
        <i/>
        <sz val="10"/>
        <rFont val="Arial"/>
        <family val="2"/>
      </rPr>
      <t xml:space="preserve">съгласно Техническата спецификация
за трифазен контрол на AC-напрежение </t>
    </r>
  </si>
  <si>
    <t>Lasttrennschalter 3-polig - D02 Sicherungs-Trennschalter mit Sicherungen in der erforderlichen Stromstärke</t>
  </si>
  <si>
    <r>
      <t>Sicherungsautomat, 3-polig + N
ohne</t>
    </r>
    <r>
      <rPr>
        <i/>
        <sz val="10"/>
        <rFont val="Arial"/>
        <family val="2"/>
      </rPr>
      <t xml:space="preserve"> angebautem Meldeschalter
in der jeweils erforderlichen Stromstärke und Charakteristik</t>
    </r>
  </si>
  <si>
    <r>
      <t xml:space="preserve">Sicherungsautomat, 1-polig + N
</t>
    </r>
    <r>
      <rPr>
        <i/>
        <sz val="10"/>
        <rFont val="Arial"/>
        <family val="2"/>
      </rPr>
      <t>ohne angebautem Meldeschalter
in der jeweils erforderlichen Stromstärke und Charakteristik</t>
    </r>
  </si>
  <si>
    <r>
      <t>Автоматичен предпазител, 3-полюсен + N
без</t>
    </r>
    <r>
      <rPr>
        <i/>
        <sz val="10"/>
        <rFont val="Arial"/>
        <family val="2"/>
      </rPr>
      <t xml:space="preserve"> вграден сигнален контакт в необходимия токов диапазон и характеристика</t>
    </r>
  </si>
  <si>
    <r>
      <t xml:space="preserve">Автоматичен предпазител, 1-полюсен + N
</t>
    </r>
    <r>
      <rPr>
        <i/>
        <sz val="10"/>
        <rFont val="Arial"/>
        <family val="2"/>
      </rPr>
      <t>без вграден сигнален контакт в необходимия токов диапазон и характеристика</t>
    </r>
  </si>
  <si>
    <t>Помощно реле АС 230 V- Концепция за аварийно осветление</t>
  </si>
  <si>
    <r>
      <t xml:space="preserve">FI-Schutzschalter xx/4/0,03 A "G"
</t>
    </r>
    <r>
      <rPr>
        <i/>
        <sz val="10"/>
        <rFont val="Arial"/>
        <family val="2"/>
      </rPr>
      <t>in der erforderlichen Stromstärke (max. 63 A), 3 kA stoßstromfest
ohne angebautem Meldeschalter</t>
    </r>
  </si>
  <si>
    <t>Hilfsreleis AC 230V - für Sicherheits-Beleuchtung gemeß Konzept</t>
  </si>
  <si>
    <r>
      <t>Кабелна връзка  Захранване "Собствени нужди" към разпределение Собствени нужди" и разпределение Собствени нужди" и помежду им</t>
    </r>
    <r>
      <rPr>
        <i/>
        <sz val="10"/>
        <rFont val="Arial"/>
        <family val="2"/>
      </rPr>
      <t xml:space="preserve">
E-YY 3x 1x150 mm²
Изпълнение съгл. техническата спецификация</t>
    </r>
  </si>
  <si>
    <r>
      <t xml:space="preserve">FI-Schutzschalter xx/4/0,1 A "G"
</t>
    </r>
    <r>
      <rPr>
        <i/>
        <sz val="10"/>
        <rFont val="Arial"/>
        <family val="2"/>
      </rPr>
      <t>in der erforderlichen Stromstärke (max. 63 A), 3 kA stoßstromfest
ohne angebautem Meldeschalter</t>
    </r>
  </si>
  <si>
    <r>
      <t xml:space="preserve">NH-Lasttrennschalter 3-polig, Größe 2
</t>
    </r>
    <r>
      <rPr>
        <i/>
        <sz val="10"/>
        <rFont val="Arial"/>
        <family val="2"/>
      </rPr>
      <t>mit Sicherungen der Größe 2 und eingebauten Meldeschaltern</t>
    </r>
  </si>
  <si>
    <r>
      <t xml:space="preserve">NH-мощностен разединител, 3-полюсен, размер 2
</t>
    </r>
    <r>
      <rPr>
        <i/>
        <sz val="10"/>
        <rFont val="Arial"/>
        <family val="2"/>
      </rPr>
      <t xml:space="preserve">с предпазители с размер 2 и вградени сигнални контакти </t>
    </r>
  </si>
  <si>
    <r>
      <t>Kabelverbindung EB-Einspeisefeld- zu Verteilung EB
und Verteilung EB untereinander</t>
    </r>
    <r>
      <rPr>
        <i/>
        <sz val="10"/>
        <rFont val="Arial"/>
        <family val="2"/>
      </rPr>
      <t xml:space="preserve">
E-YY 3x 1x150 mm²
Ausführung gemäß Technischer Beschreibung</t>
    </r>
  </si>
  <si>
    <r>
      <t xml:space="preserve">Мощностен разединител 3-полюсен D02 защитен прекъсвач 
</t>
    </r>
    <r>
      <rPr>
        <i/>
        <sz val="10"/>
        <rFont val="Arial"/>
        <family val="2"/>
      </rPr>
      <t>с предпазители в необходимия токов диапазон</t>
    </r>
  </si>
  <si>
    <r>
      <t xml:space="preserve">FI-дефектнотоков предпазител xx/4/0,03 A "G"
</t>
    </r>
    <r>
      <rPr>
        <i/>
        <sz val="10"/>
        <rFont val="Arial"/>
        <family val="2"/>
      </rPr>
      <t>за необходимия диапазон на тока (макс. 63 A), 3 kA устойчив на импулсен ток 
с вграден сигнален контакт</t>
    </r>
  </si>
  <si>
    <r>
      <t xml:space="preserve">FI-дефектнотоков предпазител xx/4/0,03 A "G"
</t>
    </r>
    <r>
      <rPr>
        <i/>
        <sz val="10"/>
        <rFont val="Arial"/>
        <family val="2"/>
      </rPr>
      <t>за необходимия диапазон на тока (макс. 63 A), 3 kA устойчив на импулсен ток 
без вграден сигнален контакт</t>
    </r>
  </si>
  <si>
    <r>
      <t xml:space="preserve">FI-дефектнотоков предпазител xx/4/0,03 A "G"
</t>
    </r>
    <r>
      <rPr>
        <i/>
        <sz val="10"/>
        <rFont val="Arial"/>
        <family val="2"/>
      </rPr>
      <t>за необходимия диапазон на тока (макс. 63 A), 0,1 kA устойчив на импулсен ток 
без вграден сигнален контакт</t>
    </r>
  </si>
  <si>
    <t>Verteilung- USV</t>
  </si>
  <si>
    <t>UPS-разпределение</t>
  </si>
  <si>
    <t>Spannungs- und Isolationsüberwachung 
Spannungsüberwachungsrelais und Isolationsüberwachungsrelais für Gefahrmeldung „230-V-Störung“ und „230-V-Erdschluß“. Abgriff in der USV-Hauptverteilung je Schienenteil über einen eigenen D01-Sicherungslasttrennschalter 2-polig AC 230 V.</t>
  </si>
  <si>
    <t>Контрол на напрежението и изолацията
Реле за контрол на напрежението и реле за контрол на изолацията за авариен сигнал „Повреда 230V“ и „230V-земно съединение“. Извод в UPS-главно разпределително табло за всяка част от шината посредством собствен D01-авариен разединител, двуполюсен AC 230 V.</t>
  </si>
  <si>
    <r>
      <t xml:space="preserve">FI-дефектнотоков предпазител xx/4/0,03 A "G"
</t>
    </r>
    <r>
      <rPr>
        <i/>
        <sz val="10"/>
        <rFont val="Arial"/>
        <family val="2"/>
      </rPr>
      <t>за необходимия диапазон на тока (макс. 63 A), 0,1 kA устойчив на импулсен ток
с вграден сигнален контакт</t>
    </r>
  </si>
  <si>
    <t>Stahlblechschrank 1-feldrig
betriebsfertig ausgerüstet und verdrahtet geliefert, 
Einbringung und Montage im Schalthaus, Befestigung am der Wand und Einbindung ins Erdungssystem
Ausführung gemäß Technischer Beschreibung
betriebsfertig montiert und verdrahtet, einschl. sämtlichem Ausbaumaterial wie:
Schienensysteme, Hilfs- und Zeitrelais, Leitungskanälen, Leitungen, Klemmen samt Zubehör, Befestigungsmaterial, Beschriftungsschilder udgl.</t>
  </si>
  <si>
    <t>Шкаф от стоманена ламарина за 1 поле 
готов за въвеждане в експлоатация, доставен оборудван и окабелен, 
Свързване и монтаж в закритата уредба, Укрепване на стена и свързване към заземителната инсталация
Изпълнение съгл. техническата спецификация ,  монтиран и опроводен в състояние, годно за въвеждане в експлоатация, вкл. всички необходими материали като: шинна система, спомагателни релета и релета за време, канали за проводниците, проводници, клеми вкл. принадлежности, крепежен материал и др.</t>
  </si>
  <si>
    <t>Stahlblechschrank 1-feldrig
betriebsfertig ausgerüstet und verdrahtet geliefert, 
Einbringung und Montage im Schalthaus, Befestigung am Doppelboden und Einbindung ins Erdungssystem
Ausführung gemäß Technischer Beschreibung
betriebsfertig montiert und verdrahtet, einschl. sämtlichem Ausbaumaterial wie:
Schienensysteme, Hilfs- und Zeitrelais, Leitungskanälen, Leitungen, Klemmen samt Zubehör, Befestigungsmaterial, Beschriftungsschilder udgl.
Bestückt mit :
• Schienensysteme für L und N
• NH-Lasttrennschalter Größe 00, mit Meldeschalter,
2(3)-polig, bzw. 2x1- polig mit gemeinsamer Betätigung der AC-Gebrauchskategorie, z.B. AC23
• Klemmen für Kabelanschlüsse abgangsseitig
• Spannungsüberwachungsrelais
• Isolationsüberwachungsrelais
• Sicherungsautomaten B 10 A bzw. C 6 A, 2-polig, mit Meldeschalter</t>
  </si>
  <si>
    <r>
      <t xml:space="preserve">NH-Lasttrennschalter 2(3)-polig, Größe 00, AC23
</t>
    </r>
    <r>
      <rPr>
        <i/>
        <sz val="10"/>
        <rFont val="Arial"/>
        <family val="2"/>
      </rPr>
      <t>mit Sicherungen der Größe 00 mit Meldeschaltern, 2(3)-polig, bzw. 2x1- polig mit gemeinsamer Betätigung der AC-Gebrauchskategorie, z.B. AC23</t>
    </r>
  </si>
  <si>
    <r>
      <t xml:space="preserve">NH-мощностен разединител, 2(3)-полюсен, размер 00, AC23
</t>
    </r>
    <r>
      <rPr>
        <i/>
        <sz val="10"/>
        <rFont val="Arial"/>
        <family val="2"/>
      </rPr>
      <t>с предпазители с размер 00 със сигнални контакти  , 2(3) полюсен, респ. 2х1 полюсен с общо задвижване на АС- потребителската категория, напр. АС 23</t>
    </r>
  </si>
  <si>
    <r>
      <t>Kabelverbindung  zwischen den Schranken der Verteilung - USV</t>
    </r>
    <r>
      <rPr>
        <i/>
        <sz val="10"/>
        <rFont val="Arial"/>
        <family val="2"/>
      </rPr>
      <t xml:space="preserve">
E-YY 3x 1x25 mm²
Ausführung gemäß Technischer Beschreibung</t>
    </r>
  </si>
  <si>
    <t>Stahlblechschrank 1-feldrig
betriebsfertig ausgerüstet und verdrahtet geliefert, 
Einbringung und Montage im Schalthaus, Befestigung am Doppelboden und Einbindung ins Erdungssystem
Ausführung gemäß Technischer Beschreibung
betriebsfertig montiert und verdrahtet, einschl. sämtlichem Ausbaumaterial wie:
Schienensysteme, Hilfs- und Zeitrelais, Leitungskanälen, Leitungen, Klemmen samt Zubehör, Befestigungsmaterial, Beschriftungsschilder udgl.
Bestückt mit :
• D02-Lasttrennschalter 
• FI-Schutzschalter 
• Sicherungsautomaten mit Meldeschalter
• Sicherungsautomaten ohne Meldeschalter
• Relais, Schütze</t>
  </si>
  <si>
    <t>Шкаф от стоманена ламарина за 1 поле 
готов за въвеждане в експлоатация, доставен оборудван и окабелен, 
Свързване и монтаж в закритата уредба, Укрепване към двойния под и свързване към заземителната инсталация
Изпълнение съгл. техническата спецификация ,  монтиран и опроводен в състояние, годно за въвеждане в експлоатация, вкл. всички необходими материали като: шинна система, спомагателни релета и релета за време, канали за проводниците, проводници, клеми вкл. принадлежности, крепежен материал и др.
Оборудван с :
•  D02 мощностни разединители
• FI-защитен превключвател
• Автоматичен предпазител със сигнален превключвател
• Автоматичен предпазител без сигнален превключвател
• Реле</t>
  </si>
  <si>
    <r>
      <t xml:space="preserve">Stahlblechschrank 1-feldrig
betriebsfertig ausgerüstet und verdrahtet geliefert, 
Einbringung und Montage im Schalthaus, Befestigung am Doppelboden und Einbindung ins Erdungssystem
Ausführung gemäß Technischer Beschreibung
betriebsfertig montiert und verdrahtet, einschl. sämtlichem Ausbaumaterial wie:
Schienensysteme, Hilfs- und Zeitrelais, Leitungskanälen, Leitungen, Klemmen samt Zubehör, Befestigungsmaterial, Beschriftungsschilder udgl.
Bestückt mit :
            </t>
    </r>
    <r>
      <rPr>
        <i/>
        <sz val="10"/>
        <rFont val="Arial"/>
        <family val="2"/>
      </rPr>
      <t xml:space="preserve">• Schienensysteme für L+ und L-
            •NH-Lasttrennschalter Größe 1, mit Meldeschalter, 
2(3)-polig, bzw. 2x1- polig mit gemeinsamer Betätigung der DC-Gebrauchskategorie, z.B. DC22
            • NH-Lasttrennschalter Größe 00, mit Meldeschalter,
2(3)-polig, bzw. 2x1- polig mit gemeinsamer Betätigung der DC-Gebrauchskategorie, z.B. DC22
           • Sicherungsautomaten mit Meldeschalter
           • Klemmen für Kabelanschlüsse abgangsseitig
           • Spannungsüberwachungsrelais
           • Isolationsüberwachungsrelais
           • Relais, Schütze
           • Realisierung der Sicherheitsbeleuchtung (DC-Kreise), Stromstoßschalter, Schütze </t>
    </r>
  </si>
  <si>
    <t>Шкаф от стоманена ламарина за 1 поле
готов за въвеждане в експлоатация, доставен оборудван и окабелен, 
Свързване и монтаж в закритата уредба, Укрепване към двойния под и свързване към заземителната инсталация
Изпълнение съгл. техническата спецификация ,  монтиран и опроводен в състояние, годно за въвеждане в експлоатация, вкл. всички необходими материали като: шинна система, спомагателни релета и релета за време, канали за проводниците, проводници, клеми вкл. принадлежности, крепежен материал и др.
Оборудван с :
• Шинна система за L и N
• NH- мощностен разединител, размер 00 със сигнален контакт,
• 2(3) полюсен, респ. 2х1 полюсен с общо задвижване на АС-
• потребителската категория, напр. АС 23
• Клеми за кабелните присъединявания от страна на изхода
• Реле за контрол на напрежението
• Реле за контрол на изолацията
• Автоматични предпазители B 10 A респ. C 6 A, 2-полюсни, със сигнален контакт</t>
  </si>
  <si>
    <t>Шкаф от стоманена ламарина за 1 поле
готов за въвеждане в експлоатация, доставен оборудван и окабелен, 
Свързване и монтаж в закритата уредба, Укрепване към двойния под и свързване към заземителната инсталация
Изпълнение съгл. техническата спецификация ,  монтиран и опроводен в състояние, годно за въвеждане в експлоатация, вкл. всички необходими материали като: шинна система, спомагателни релета и релета за време, канали за проводниците, проводници, клеми вкл. принадлежности, крепежен материал и др.
Оборудван с :
            • Шинна система за L+ и  L-
            • NH- мощностен разединител, размер 1 със сигнален контакт,
2(3) полюсен, респ. 2х1 полюсен с общо задвижване на DС-
потребителската категория, напр. DС 22
             • NH- мощностен разединител, размер 00 със сигнален контакт,
2(3) полюсен, респ. 2х1 полюсен с общо задвижване на DС-
потребителската категория, напр. DС 22
           • Автоматичен предпазител със сигнален превключвател
           • Клеми за кабелните присъединявания от страна на изхода
           • Реле за контрол на напрежението
           • Реле за контрол на изолацията
           • Релета, контакти
           • Изпълнение на осигурително осветление (DС-вериги), импулсен токов превключвател, реле</t>
  </si>
  <si>
    <r>
      <t xml:space="preserve">NH-Lasttrennschalter 2(3)-polig, Größe 1, DC22
</t>
    </r>
    <r>
      <rPr>
        <i/>
        <sz val="10"/>
        <rFont val="Arial"/>
        <family val="2"/>
      </rPr>
      <t>mit Sicherungen der Größe 1 und angebautem Meldeschalter</t>
    </r>
  </si>
  <si>
    <r>
      <t xml:space="preserve">NH-мощностен разединител, 2(3)-полюсен, размер 1, DC22
</t>
    </r>
    <r>
      <rPr>
        <i/>
        <sz val="10"/>
        <rFont val="Arial"/>
        <family val="2"/>
      </rPr>
      <t>с предпазители с размер 1 и вграден сигнален контакт</t>
    </r>
  </si>
  <si>
    <r>
      <t xml:space="preserve">NH-Lasttrennschalter 2(3)-polig, Größe 00
</t>
    </r>
    <r>
      <rPr>
        <i/>
        <sz val="10"/>
        <rFont val="Arial"/>
        <family val="2"/>
      </rPr>
      <t>mit Sicherungen der Größe 00 und angebautem Meldeschalter</t>
    </r>
  </si>
  <si>
    <r>
      <t xml:space="preserve">NH-мощностен разединител, 2(3)-полюсен, размер 00
</t>
    </r>
    <r>
      <rPr>
        <i/>
        <sz val="10"/>
        <rFont val="Arial"/>
        <family val="2"/>
      </rPr>
      <t>с предпазители с размер 00 и вграден сигнален контакт</t>
    </r>
  </si>
  <si>
    <r>
      <t xml:space="preserve">Sicherungsautomaten DC 220V, DC22, 2-polig
</t>
    </r>
    <r>
      <rPr>
        <i/>
        <sz val="10"/>
        <rFont val="Arial"/>
        <family val="2"/>
      </rPr>
      <t>mit angebautem Meldeschalter
in der jeweils erforderlichen Stromstärke und Charakteristik</t>
    </r>
  </si>
  <si>
    <r>
      <t xml:space="preserve">Автоматичен предпазител, DC 220V, DC22, , 2-полюсен
</t>
    </r>
    <r>
      <rPr>
        <i/>
        <sz val="10"/>
        <rFont val="Arial"/>
        <family val="2"/>
      </rPr>
      <t>с вграден сигнален контакт 
в необходимия токов диапазон и характеристика</t>
    </r>
  </si>
  <si>
    <r>
      <t xml:space="preserve">Isolationsüberwachungsrelais
</t>
    </r>
    <r>
      <rPr>
        <i/>
        <sz val="10"/>
        <rFont val="Arial"/>
        <family val="2"/>
      </rPr>
      <t>für die Überwachung und Signalisierung der DC-Installation</t>
    </r>
  </si>
  <si>
    <r>
      <t xml:space="preserve">Реле за контрол на изолацията
</t>
    </r>
    <r>
      <rPr>
        <i/>
        <sz val="10"/>
        <rFont val="Arial"/>
        <family val="2"/>
      </rPr>
      <t>за контрол и сигнализация на DC-инсталацията</t>
    </r>
  </si>
  <si>
    <t>Hilfsrelais, DC 220 V für Sicherheitsbeleuchtung gemeß Konzept</t>
  </si>
  <si>
    <t>Помощно реле, DC 220V за осигурително осветление  съгласно Концепция</t>
  </si>
  <si>
    <r>
      <t xml:space="preserve">Материали за падвързване и монтаж на акумулаторна батерия
</t>
    </r>
    <r>
      <rPr>
        <i/>
        <sz val="10"/>
        <rFont val="Arial"/>
        <family val="2"/>
      </rPr>
      <t>Всички материали за падвързване, вкл. кабели (устойчиви на късо съединение) и монтаж за инсталиране на акумулаторната батерия, съгл. нормативните разпоредби от присъединителните клеми на батерията (вкл. тази) до DC-разпределителя</t>
    </r>
  </si>
  <si>
    <t>Stahlblechschrank 1-feldrig
betriebsfertig ausgerüstet und verdrahtet geliefert, 
Einbringung und Montage im Schalthaus, Befestigung am der Wand und Einbindung ins Erdungssystem
Ausführung gemäß Technischer Beschreibung
betriebsfertig montiert und verdrahtet, einschl.: Sammelschienensystem 
• NH-Sicherungslasttrennschalter, Größe 1, 2(3)-polig, bzw. 2x1- polig mit gemeinsamer Betätigung der DC-Gebrauchskategorie DC22 (mit Sicherungsüberwachung), zur Absicherung
             - der 220-V-Batterieanlage, mit Shunt und abgesicherter Messleitung (D01-             Sicherungselement) für die Verfügbarkeitsüberwachung (MCU)
             - des Gleichrichters
             - des DC-Verteilers 
             - des Reserveabgangs, mit Anschlussbuchsen abgangsseitig für Schweißleitungen (Batterieprüfgerät/Torque)
• NH-Sicherungslasttrennschalter, 1-polig, Größe 00, der DC-Gebrauchskategorie DC22 (mit Sicherungsüberwachung) für die Absicherung der Batterie-Mittelanzapfung
• Für die Verbindung von Batterie-Minus-Polen (bei Verwendung von zwei Batterieanlagen) ist einspeiseseitig eine Anschlussmöglichkeit über NH-Sicherungslasttrennschalter, 1-polig, Größe 1, vorzusehen 
• entsprechende NH-Sicherungen</t>
  </si>
  <si>
    <t>Шкаф от стоманена ламарина за 1 поле 
готов за въвеждане в експлоатация, доставен оборудван и окабелен, 
Свързване и монтаж в закритата уредба, Укрепване на стена и свързване към заземителната инсталация
Изпълнение съгл. техническата спецификация ,  монтиран и опроводен в състояние, годно за въвеждане в експлоатация, вкл. всички необходими материали като:  вкл. шинна система 
• NH-товарни разединители с предпазители, размер 1, 2(3) полюсни,  респ. 2х1 полюсен с общо задвижване на DС-потребителската категория DС 22 (с контрол на предпазителите), за защита
       - На батерия 220 V, с шунт и защитена измервателна линия (D01-предпазител) за контрол на разполагаемастта (MCU)
       - На изправителя
       - На DС-разпределителя 
       - На резервния изход, с присъединителни букси от страна на изхода за кaбели (уред за изпитване на батерия.)
• NH-товарни разединители с предпазители,еднополюсни,  размер 00, на DС-потребителската категория DС 22 (с контрол на предпазителите), за защита на средните отклонения на батерията
• За връзка на минус-полюсите на батерията (при използване на две батерии) от страната на захранването трябва да се предвиди възможност за присъединяване чрез NH-товарни разединители с предпазители,еднополюсни,  размер 1
• Съответните NH-предпазители</t>
  </si>
  <si>
    <r>
      <t xml:space="preserve">110 kV-Überspannungsableiter, Sternpunkt
</t>
    </r>
    <r>
      <rPr>
        <i/>
        <sz val="10"/>
        <rFont val="Arial"/>
        <family val="2"/>
      </rPr>
      <t>wie in Technischer Beschreibung spezifiziert</t>
    </r>
  </si>
  <si>
    <r>
      <t xml:space="preserve">Централен шкаф за управление
</t>
    </r>
    <r>
      <rPr>
        <i/>
        <sz val="10"/>
        <rFont val="Arial"/>
        <family val="2"/>
      </rPr>
      <t>Изпълнение на шкафа съгл. техническата спецификация монтиран и опроводен в състояние, годно за пускана в експлоатация, вкл. всички необходими материали като: канали за опроводяване,H07V-K-проводници, клеми, вкл. всички принадлежности и крепежни материали</t>
    </r>
  </si>
  <si>
    <r>
      <t xml:space="preserve">Шкаф за управление за извод 110-kV
</t>
    </r>
    <r>
      <rPr>
        <i/>
        <sz val="10"/>
        <rFont val="Arial"/>
        <family val="2"/>
      </rPr>
      <t>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</si>
  <si>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Шкаф за управление за трансформаторен извод 110-kV
</t>
    </r>
    <r>
      <rPr>
        <i/>
        <sz val="10"/>
        <rFont val="Arial"/>
        <family val="2"/>
      </rPr>
      <t>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</si>
  <si>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Шкаф за управление за секционен разединител 110-kV на събирателните шини </t>
    </r>
    <r>
      <rPr>
        <i/>
        <sz val="10"/>
        <rFont val="Arial"/>
        <family val="2"/>
      </rPr>
      <t>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</si>
  <si>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Уредба за аварийна сигнализация
</t>
    </r>
    <r>
      <rPr>
        <i/>
        <sz val="10"/>
        <rFont val="Arial"/>
        <family val="2"/>
      </rPr>
      <t>Съгл. техническата спецификация монтирана, опроводена в състояние, годно за пускана в експлоатация, и програмирана, вкл. всички необходими материали като: канали за опроводяване, H07V-K-проводници, клеми, вкл. всички принадлежности и крепежни материали</t>
    </r>
  </si>
  <si>
    <r>
      <t xml:space="preserve">Шкаф телемеханика
</t>
    </r>
    <r>
      <rPr>
        <i/>
        <sz val="10"/>
        <rFont val="Arial"/>
        <family val="2"/>
      </rPr>
      <t>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</si>
  <si>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Шкаф за информационната техника
</t>
    </r>
    <r>
      <rPr>
        <i/>
        <sz val="10"/>
        <rFont val="Arial"/>
        <family val="2"/>
      </rPr>
      <t>Шкаф от стоманена ламарина за монтаж на уреди за комуникация, съгл. техническата спецификация 
 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Yf-проводници, клеми, вкл. всички принадлежности и крепежни материали</t>
    </r>
  </si>
  <si>
    <r>
      <t xml:space="preserve">Конструкция за предавателния клеморед с приблизителни размери 5 x 3,0 м
</t>
    </r>
    <r>
      <rPr>
        <i/>
        <sz val="10"/>
        <rFont val="Arial"/>
        <family val="2"/>
      </rPr>
      <t>Изпълнение съгл. техническата спецификация за открит монтаж в сграда, с възможност за обслужване от двете страни</t>
    </r>
  </si>
  <si>
    <r>
      <t xml:space="preserve">Batterie-Sicherungen
</t>
    </r>
    <r>
      <rPr>
        <i/>
        <sz val="10"/>
        <rFont val="Arial"/>
        <family val="2"/>
      </rPr>
      <t>Die Absicherungen der DC-Kreise für Batterien, Gleichrichter und Verbraucher sind im DC-Verteiler zu integrieren. Im Verteiler sind 4 Stk. 2-poligen NH-Sicherungslasttrennschalter, Größe 1, samt dem erforderlichen Schienensystem und den Sicherungsüberwachungen lokal zusammengefasst einzubauen.</t>
    </r>
  </si>
  <si>
    <r>
      <t xml:space="preserve">Предпазители за акумулаторни батерии
</t>
    </r>
    <r>
      <rPr>
        <i/>
        <sz val="10"/>
        <rFont val="Arial"/>
        <family val="2"/>
      </rPr>
      <t>Предпазителите на DC токовите вериги за акумулаторните батерии, токоизправителите и потребителите се интегрират в DC-разпределител. На едно място в разпределителя се монтират 4 бр. 2-полюсни NH-мощностни разединители, размер 1, вкл. необходимата шинна система и контрол на защитата.</t>
    </r>
  </si>
  <si>
    <r>
      <t xml:space="preserve">Endverschlüsse Innenkonus-Stecksystem NA2XS(F)2Y 400 mm2
</t>
    </r>
    <r>
      <rPr>
        <i/>
        <sz val="10"/>
        <rFont val="Arial"/>
        <family val="2"/>
      </rPr>
      <t>einpolig für NA2XS(F)2Y 1 x 400 mm² Al einschl. Montage
für Transformator Fabr. Pfisterer, Typ Connex Größe 3 (Artikelnr. 850 320 400)</t>
    </r>
  </si>
  <si>
    <r>
      <t xml:space="preserve">Endverschlüsse Innenraum NA2XS(F)2Y 400 mm2
</t>
    </r>
    <r>
      <rPr>
        <i/>
        <sz val="10"/>
        <rFont val="Arial"/>
        <family val="2"/>
      </rPr>
      <t xml:space="preserve">einpolig für NA2XS(F)2Y 1 x 400 mm² Al einschl. Montage
zum Anschluss der Kabel an der 20 kV-Schaltanlage für den Transformator und Aktiven Widerstand Fabr. Tyco – Raychem, 3M </t>
    </r>
  </si>
  <si>
    <r>
      <t xml:space="preserve">NA2XS(F)2Y 1 x 400 mm2 Al Sternpunkt -&gt; Aktiver Widerstand
</t>
    </r>
    <r>
      <rPr>
        <i/>
        <sz val="10"/>
        <rFont val="Arial"/>
        <family val="2"/>
      </rPr>
      <t>Lieferung und Verlegung des Verbindungskabel vom 20 kV-Sternpunkt des Transformators zum Aktiven Widerstand, Kunststoff-Einleiterkabel, 
einphasig 1-fach verlegt</t>
    </r>
  </si>
  <si>
    <r>
      <t xml:space="preserve">Кабелни глави Connex NA2XS(F)2Y 50 мм2
</t>
    </r>
    <r>
      <rPr>
        <i/>
        <sz val="10"/>
        <rFont val="Arial"/>
        <family val="2"/>
      </rPr>
      <t>еднополюсни за NA2XS(F)2Y 1 x 50 мм² Al вкл. монтаж за свързване на кабелите към трансформатор собствени нужди                                                                   
Продукт: Pfisterer, Tип Connex  размер 0 (№ на фабриката  870 020 050)</t>
    </r>
  </si>
  <si>
    <t>UPS- разпределение</t>
  </si>
  <si>
    <t>USV-Versorgung</t>
  </si>
  <si>
    <r>
      <rPr>
        <b/>
        <sz val="10"/>
        <rFont val="Arial"/>
        <family val="2"/>
      </rPr>
      <t>Кабели ниско напрежение</t>
    </r>
    <r>
      <rPr>
        <sz val="10"/>
        <rFont val="Arial"/>
        <family val="2"/>
      </rPr>
      <t xml:space="preserve">
</t>
    </r>
    <r>
      <rPr>
        <i/>
        <sz val="10"/>
        <rFont val="Arial"/>
        <family val="2"/>
      </rPr>
      <t>В следните позиции са предвидени доставката, полагането и крепежните материали, както и присъединяването и обозначаването.</t>
    </r>
  </si>
  <si>
    <r>
      <rPr>
        <b/>
        <sz val="10"/>
        <rFont val="Arial"/>
        <family val="2"/>
      </rPr>
      <t>Niederspannungskabel</t>
    </r>
    <r>
      <rPr>
        <sz val="10"/>
        <rFont val="Arial"/>
        <family val="2"/>
      </rPr>
      <t xml:space="preserve">
</t>
    </r>
    <r>
      <rPr>
        <i/>
        <sz val="10"/>
        <rFont val="Arial"/>
        <family val="2"/>
      </rPr>
      <t>Lieferung, Verlegung, Verlege- und Befestigungsmaterial sowie Anschluß und Kennzeichnung sind in den folgenden Positionen zu berücksichtigen.</t>
    </r>
  </si>
  <si>
    <r>
      <t xml:space="preserve">Aktiver Widerstand
</t>
    </r>
    <r>
      <rPr>
        <i/>
        <sz val="10"/>
        <rFont val="Arial"/>
        <family val="2"/>
      </rPr>
      <t>Aktiver Widerstand zur Erdung des 20 kV-Sternpunktes des Transformators.
40 Ohm / 300 A / 10 sec.
mit Stromwandler I = 300/1/1 A, 5P20, 10 VA
Betriebsfertig montiert</t>
    </r>
  </si>
  <si>
    <r>
      <t xml:space="preserve">Активно съпротивление
</t>
    </r>
    <r>
      <rPr>
        <i/>
        <sz val="10"/>
        <rFont val="Arial"/>
        <family val="2"/>
      </rPr>
      <t>Активно съпротивление за заземяване на  20 kV звезден център на трансформатора. 40 Oм / 300 A / 10 сек.
с токов трансформатор I = 300/1/1 A, 5P20, 10 VA монтиран в състояние, годно за въвеждане в експлоатация</t>
    </r>
  </si>
  <si>
    <r>
      <t xml:space="preserve">Токоизправител 220 V
</t>
    </r>
    <r>
      <rPr>
        <i/>
        <sz val="10"/>
        <rFont val="Arial"/>
        <family val="2"/>
      </rPr>
      <t>монтиран в комутационния шкаф
Входно напрежение: AC 230 V, 50 Hz
Изходно напрежение: DC 220 V
Шкаф: предоставен от Електроразпределение ЮГ
Монтажът се извършва от Изпълнителя</t>
    </r>
  </si>
  <si>
    <r>
      <t xml:space="preserve">220 V-Gleichrichter
</t>
    </r>
    <r>
      <rPr>
        <i/>
        <sz val="10"/>
        <rFont val="Arial"/>
        <family val="2"/>
      </rPr>
      <t>eingebaut im Schaltschrank
Eingangsspannung: AC 230 V, 50 Hz
Ausgangsspannung: DC 220 V
Schrank: Beistellung  Elektroraypredelenie YUG
Montage erfolgt durch Auftragnehmer</t>
    </r>
  </si>
  <si>
    <r>
      <t xml:space="preserve">230 V-инвертор
</t>
    </r>
    <r>
      <rPr>
        <i/>
        <sz val="10"/>
        <rFont val="Arial"/>
        <family val="2"/>
      </rPr>
      <t>монтиран в комутационния шкаф
Изходно напрежение:  AC 230 V, 50 Hz
Входно напрежение:  DC 220 V
Шкаф: предоставен от Електроразпределение ЮГ
Монтажът се извършва от Изпълнителя</t>
    </r>
  </si>
  <si>
    <r>
      <t xml:space="preserve">230 V-Wechselrichter
</t>
    </r>
    <r>
      <rPr>
        <i/>
        <sz val="10"/>
        <rFont val="Arial"/>
        <family val="2"/>
      </rPr>
      <t>eingebaut im Schaltschrank
Ausgangsspannung: AC 230 V, 50 Hz
Eingangsspannung: DC 220 V
Schrank: Beistellung  Elektroraypredelenie YUG
Montage erfolgt durch Auftragnehmer</t>
    </r>
  </si>
  <si>
    <t>Газоизолирана SF6 уредба 110 kV без допълнителна поръчка</t>
  </si>
  <si>
    <r>
      <t xml:space="preserve">Шкафове информационна техника
</t>
    </r>
    <r>
      <rPr>
        <i/>
        <sz val="10"/>
        <rFont val="Arial"/>
        <family val="2"/>
      </rPr>
      <t>Шкафове за управление за монтаж на TK-апаратура съгл. техническа спецификация вкл. принадлежности, дребни и монтажни материали, опроводени в състояние, годно за въвеждане в експлоатация, изпитани и монтирани</t>
    </r>
  </si>
  <si>
    <r>
      <t xml:space="preserve">Nachrichtentechnik-Schränke
</t>
    </r>
    <r>
      <rPr>
        <i/>
        <sz val="10"/>
        <rFont val="Arial"/>
        <family val="2"/>
      </rPr>
      <t>Steuerschränke für den Einbau der TK-Geräte lt. techn. Spezifikation samt Zubehör, Klein- und Montagematerial betriebsfertig verdrahtet, überprüft und montiert</t>
    </r>
  </si>
  <si>
    <r>
      <t xml:space="preserve">Отразяване на напрежение на сборна шина
</t>
    </r>
    <r>
      <rPr>
        <i/>
        <sz val="10"/>
        <rFont val="Arial"/>
        <family val="2"/>
      </rPr>
      <t>Съгл. техническата спецификация монтиран и опроводен в състояние, годно за пускана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</si>
  <si>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Sammelschienenspannungsnachbildung
</t>
    </r>
    <r>
      <rPr>
        <i/>
        <sz val="10"/>
        <rFont val="Arial"/>
        <family val="2"/>
      </rPr>
      <t>lt. Technischer Beschreibung
betriebsfertig montiert und verdrahtet, einschl. sämtlichen Ausbaumaterial, wie:
Verdrahtungskanäle,</t>
    </r>
    <r>
      <rPr>
        <i/>
        <sz val="10"/>
        <color rgb="FFFF0000"/>
        <rFont val="Arial"/>
        <family val="2"/>
      </rPr>
      <t xml:space="preserve"> </t>
    </r>
    <r>
      <rPr>
        <i/>
        <sz val="10"/>
        <color theme="1"/>
        <rFont val="Arial"/>
        <family val="2"/>
      </rPr>
      <t>H07V-K-L</t>
    </r>
    <r>
      <rPr>
        <i/>
        <sz val="10"/>
        <rFont val="Arial"/>
        <family val="2"/>
      </rPr>
      <t>eitungen, Klemmen samt Zubehör, Befestigungsmaterial</t>
    </r>
  </si>
  <si>
    <r>
      <t xml:space="preserve">Кабелна скара, поцинкована 500 мм
</t>
    </r>
    <r>
      <rPr>
        <i/>
        <sz val="10"/>
        <rFont val="Arial"/>
        <family val="2"/>
      </rPr>
      <t>вкл. крепежни, свързващи и монтажни материали 
Труд = Полагане и присъединяване лв./м 
Други = доставка лв./м</t>
    </r>
  </si>
  <si>
    <r>
      <t xml:space="preserve">Кабелна скара, поцинкована 200 мм
</t>
    </r>
    <r>
      <rPr>
        <i/>
        <sz val="10"/>
        <rFont val="Arial"/>
        <family val="2"/>
      </rPr>
      <t>вкл. крепежни, свързващи и монтажни материали 
Труд = Полагане и присъединяване лв./м 
Други = доставка лв./м</t>
    </r>
  </si>
  <si>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събиране на отпадъците и почистване на работната площадка, събиране (почистване) натоварване, извозване на излишната земна маса и други строителни отпадъци,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Всички тези разходи са включени в единичените цени на отделните позиции и за тях не се заплаща допълнително.
</t>
  </si>
  <si>
    <t xml:space="preserve">Alle vereinbarten Einzelpreise, die die Summe der Komponente "Lohn" und der Komponente "Material" darstellen, verstehen sich in BGN ohne MwSt.  
Die Einzelpreise umfassen alle Kosten, darunter auch alle erforderlichen Kosten für qualitative Leistungsausführung, wie Kosten für Arbeit, Kosten für die Materiallieferungen, Transportkosten für die Beförderung der Materialien bis zum Objekt, deren Aufbewahrung, Lagerung,  Umladung und Transport zum Arbeitsplatz sowie die Kosten für den Transport der am Objekt abgebauten Materialien, für die Besichtigung der Baustellen, für den Einsatz von Spezialtechnik, Baumechanisierung, Transportmittel, Werkzeuge und Vorrichtungen, für die Vorbereitung der Baustelle, für die Abfallentsorgung und die Reinigung der Baustelle, Sammeln (Entsorgung) Beladung, Abtransport von übeflüssigem Bodenmaterial und sonstigem Bauschutt, Ausgleich aller von der Gemeinde festgelegten Gebühren (zu Deponieren von Bodenmaterial und sonstigem Bauschutt), für Hilfs- und  Zusatzdienstleistungen, Gebühren, Regieleistungen, Transport,Verpflegung,  Dienstreisen etc.
Alle diesen Kosten sind in den Einzelpreisen der einzelnen Positionen enthalten und somit werden nicht zusätzlich verrechnet. </t>
  </si>
  <si>
    <t xml:space="preserve">Bei Bereistellung von Materialien seitens des Auftraggebers zwecks Ausführung von Tätigkeiten aus dem Leistungsverzeichnis, in dem Lieferung von Materialien durch den Auftragnehmer vorgesehen ist, schuldet der Auftraggeber dem Auftragnehmer nur den Wert der Komponente "Lohn". 
Der Auftragnehmer ist verpflichtet, innerhalb von 24 Stunden, gültig ab der Bereitstellung der Materialien seitens des Auftraggebers, diese sorgfältig aufgrund seiner Erfahrung auf Mängel zu prüfen, bzw. bei Feststellung solcher diesen Sachverhalt begründet angesichts des vorgesehenen Materialeinsatzes  dem Auftraggeber unverzüglich schriftlich mitzuteilen. Falls der Auftragnehmer den Auftraggeber gemäß der im vorangehenden Satz üblichen Vorgehensweise schriftlich darüber nicht informiert hat, dann entfällt die Verantwortung hinsichtlich der beigestellten Materialien auf den Auftragnehmer.
</t>
  </si>
  <si>
    <t xml:space="preserve">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същият дължи на Изпълнителя единствено стойноста на компонената "Заплата".
 Изпълнителят има задължението, в срок до 24 часа считано от предоставянето на материалите от страна на Възложителя, да ги провери на база  на собствения опит с прилагане на дължимата грижа за наличие на дефекти, като при установяване на такива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нe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</si>
  <si>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t>Газоизолирана SF6 уредба 110 kV и последващо разширение</t>
  </si>
  <si>
    <t>110 kV-SF6-Schaltanlage und Sekundär-Ausbau</t>
  </si>
  <si>
    <t>110 kV-Kabelabzweig UW xy (Bestellung des Auftraggebers bei Bedarf)</t>
  </si>
  <si>
    <t>Кабелен извод 110 kV п/ст xy (поръчка на Възложителя при необходимост)</t>
  </si>
  <si>
    <t>110 kV-Trafo 2  (Bestellung des Auftraggebers bei Bedarf)</t>
  </si>
  <si>
    <t>Трансформатор 110 kV 2  (поръчка на Възложителя при необходимост)</t>
  </si>
  <si>
    <r>
      <t>Кабелна връзка</t>
    </r>
    <r>
      <rPr>
        <sz val="10"/>
        <rFont val="Arial"/>
        <family val="2"/>
      </rPr>
      <t xml:space="preserve">  между разпределителните шкафове - UPS</t>
    </r>
    <r>
      <rPr>
        <i/>
        <sz val="10"/>
        <rFont val="Arial"/>
        <family val="2"/>
      </rPr>
      <t xml:space="preserve">
E-YY 3x 1x25 mm²
Ausführung gemäß Technischer Beschreibung</t>
    </r>
  </si>
  <si>
    <t>Батерии, токоизправители, инвертори</t>
  </si>
  <si>
    <r>
      <t xml:space="preserve">Кабелна скара поцивкована 600 mm
</t>
    </r>
    <r>
      <rPr>
        <i/>
        <sz val="10"/>
        <rFont val="Arial"/>
        <family val="2"/>
      </rPr>
      <t xml:space="preserve">вкл. крепежни, свързващи и монтажни материали 
Труд = Полагане и присъединяване лв./м </t>
    </r>
    <r>
      <rPr>
        <sz val="10"/>
        <rFont val="Arial"/>
        <family val="2"/>
      </rPr>
      <t xml:space="preserve">
Други = доставка лв./м</t>
    </r>
  </si>
  <si>
    <r>
      <t xml:space="preserve">Kabeltasse verzinkt 600 mm
</t>
    </r>
    <r>
      <rPr>
        <i/>
        <sz val="10"/>
        <rFont val="Arial"/>
        <family val="2"/>
      </rPr>
      <t>inkl. Befestigungs-, Verbindungs- und Montagematerial
Lohn = Verlegung und Anschluß  Lewa/m
Sonstiges = Lieferung  Lewa/m</t>
    </r>
  </si>
  <si>
    <t>110 kV-SF6-Schaltanlage ohne zusätzliche Bestellung von Schaltfeldern</t>
  </si>
  <si>
    <t>110 kV-SF6-Schaltanlage inkl. zusätzliche Bestellung von Schaltfeldern</t>
  </si>
  <si>
    <t>Газоизолирана SF6 уредба 110 kV включително допълнителна поръчка</t>
  </si>
  <si>
    <r>
      <t xml:space="preserve">Шкаф за управление за трансформаторен извод 110-kV  (поръчка на Възложителя при необходимост)
</t>
    </r>
    <r>
      <rPr>
        <i/>
        <sz val="10"/>
        <rFont val="Arial"/>
        <family val="2"/>
      </rPr>
      <t>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</si>
  <si>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Шкаф за управление за извод 110-kV (поръчка на Възложителя при необходимост)
</t>
    </r>
    <r>
      <rPr>
        <i/>
        <sz val="10"/>
        <rFont val="Arial"/>
        <family val="2"/>
      </rPr>
      <t>Изпълнение на шкафа съгл. техническата спецификация монтиран и опроводен в състояние, годно за въвеждане в експлоатация, вкл. всички необходими материали като: канали за опроводяване, H07V-K-проводници, клеми, вкл. всички принадлежности и крепежни материали</t>
    </r>
  </si>
  <si>
    <r>
      <t xml:space="preserve">Steuerschrank für 110-kV-Leitungsabzweig (Bestellung des Auftraggebers bei Bedarf)
</t>
    </r>
    <r>
      <rPr>
        <i/>
        <sz val="10"/>
        <rFont val="Arial"/>
        <family val="2"/>
      </rPr>
      <t>Ausbau des Schrankes lt. Technischer Beschreibung
betriebsfertig montiert und verdrahtet, einschl. sämtlichen Ausbaumaterial, wie:
Verdrahtungskanäle,</t>
    </r>
    <r>
      <rPr>
        <i/>
        <sz val="10"/>
        <color theme="1"/>
        <rFont val="Arial"/>
        <family val="2"/>
      </rPr>
      <t xml:space="preserve"> H07V-K-</t>
    </r>
    <r>
      <rPr>
        <i/>
        <sz val="10"/>
        <rFont val="Arial"/>
        <family val="2"/>
      </rPr>
      <t>Leitungen, Klemmen samt Zubehör, Befestigungsmaterial</t>
    </r>
  </si>
  <si>
    <r>
      <t xml:space="preserve">Steuerschrank für 110-kV-Transformatorabzweig (Bestellung des Auftraggebers bei Bedarf)
</t>
    </r>
    <r>
      <rPr>
        <i/>
        <sz val="10"/>
        <rFont val="Arial"/>
        <family val="2"/>
      </rPr>
      <t>Ausbau des Schrankes lt. Technischer Beschreibung
betriebsfertig montiert und verdrahtet, einschl. sämtlichen Ausbaumaterial, wie:
Verdrahtungskanäle,</t>
    </r>
    <r>
      <rPr>
        <i/>
        <sz val="10"/>
        <color theme="1"/>
        <rFont val="Arial"/>
        <family val="2"/>
      </rPr>
      <t xml:space="preserve"> H07V-K-</t>
    </r>
    <r>
      <rPr>
        <i/>
        <sz val="10"/>
        <rFont val="Arial"/>
        <family val="2"/>
      </rPr>
      <t>Leitungen, Klemmen samt Zubehör, Befestigungsmaterial</t>
    </r>
  </si>
  <si>
    <r>
      <t xml:space="preserve">Захранващо поле собствени нужди 
Шкаф от стоманена ламарина за 1 поле 
готов за въвеждане в експлоатация, доставен оборудван и окабелен, 
Свързване и монтаж в закритата уредба, Укрепване към двойния под и свързване към заземителната инсталация
Изпълнение съгл. техническата спецификация, оборудване съгласно "Схема- разпределение собствени нужди"
включително със шинна система, спомагателни релета и релета за време, канали за проводниците, проводници, клеми вкл. принадлежности, крепежен материал и др.
Оборудван с :
• </t>
    </r>
    <r>
      <rPr>
        <i/>
        <sz val="10"/>
        <rFont val="Arial"/>
        <family val="2"/>
      </rPr>
      <t>V-метър 96x96 mm, 0 - 450 V, 90°-скала с превключвател (7 позиции), от страна на входа, вкл. осигуряване/защита/
• A-метър в L2, 96x96 mm, 0 - 400 A, 270°-скала
• Токов трансформатор, окабелен на клемореда за токов трансформатор, от страна на входа до шините за кабелно присъединяване,Клас 1, 10 VA 
• 630A-мощностен прекъсвач
• Моторен защитен шалтер за защита на задвижването
• Реле против повторно включване (anti-pumping relay) 
• Съединително реле за управлението
• Бутон във вратата на шкафа за управление на мощностния прекъсвач
• Индикатор за позиция (аналогов) за визуализация на позицията на прекъсвача и на задвижването
• Заземителни точки от страна на входа, лесно достъпни</t>
    </r>
  </si>
  <si>
    <r>
      <t xml:space="preserve">EB-Einspeisefeld 
Stahlblechschrank 1-feldrig 
betriebsfertig ausgerüstet und verdrahtet geliefert, 
Einbringung und Montage im Schalthaus, Befestigung am Doppelboden und Einbindung ins Erdungssystem
Ausführung gemäß Technischer Beschreibung; Ausstattung gemäß Schema "EB-Versorgung":
inkl. Schienensysteme, Hilfs- und Zeitrelais, Leitungskanäle, Leitungen, Klemmen samt Zubehör, Befestigungsmaterial, Beschriftungsschilder udgl.
Bestückt mit :
</t>
    </r>
    <r>
      <rPr>
        <i/>
        <sz val="10"/>
        <rFont val="Arial"/>
        <family val="2"/>
      </rPr>
      <t>• V-Meter 96x96 mm, 0 - 450 V, 90°-Skala, mit Umschalter (7 Stellungen), eingangsseitig; inkl. Absicherung.
• A-Meter in L2, 96x96 mm, 0 - 400 A, 270°-Skala
• Stromwandler auf Stromwandler-Klemmleiste verdrahtet, eingangsseitig an den Kabelanschluss-Schienen, Klasse 1, 10 VA
• 630A-Leistungsschalter
• Motorschutzschalter zur Absicherung des Antriebes
Pumpverhinderungsrelais
• Koppelrelais für die Steuerung
• Drucktaster in Schaltschranktüre für die Steuerung des Leistungsschalters
• Stellungsrückmelder (analog) für die Stellungsanzeige des Leistungsschalters und des Einschubs
• Erdungsfixpunkte eingangsseitig, leicht zugänglich</t>
    </r>
  </si>
  <si>
    <r>
      <t>Разпределение собствени нужди (AC-400/230-V)
Шкаф от стоманена ламарина за 1 поле 
готов за въвеждане в експлоатация, доставен оборудван и окабелен, 
Свързване и монтаж в закритата уредба, Укрепване към двойния под и свързване към заземителната инсталация
Изпълнение съгл. техническата спецификация монтиран и опроводен в състояние, годно за въвеждане в експлоатация, вкл. всички необходими материали като: шинна система, спомагателни релета и релета за време, канали за проводниците, проводници, клеми вкл. принадлежности, крепежен материал и др.
Оборудван с :
•</t>
    </r>
    <r>
      <rPr>
        <i/>
        <sz val="10"/>
        <rFont val="Arial"/>
        <family val="2"/>
      </rPr>
      <t xml:space="preserve"> NH мощностни разединители, размер 2, със сигнален превключвател
• NH мощностни разединители, размер 00, със сигнален превключвател
• Автоматичен предпазител със сигнален превключвател
• Реле за контрол на напрежението
• Изходи на монтираните клемореди</t>
    </r>
  </si>
  <si>
    <r>
      <t xml:space="preserve">Verteilung-EB (AC-400/230-V)
Stahlblechschrank 1-feldrig
betriebsfertig ausgerüstet und verdrahtet geliefert, 
Einbringung und Montage im Schalthaus, Befestigung am Doppelboden und Einbindung ins Erdungssystem
Ausführung gemäß Technischer Beschreibung; 
betriebsfertig montiert und verdrahtet, einschl. sämtlichem Ausbaumaterial wie:
Schienensysteme, Hilfs- und Zeitrelais, Leitungskanälen, Leitungen, Klemmen samt Zubehör, Befestigungsmaterial, Beschriftungsschilder udgl.
Bestückt mit :
</t>
    </r>
    <r>
      <rPr>
        <i/>
        <sz val="10"/>
        <rFont val="Arial"/>
        <family val="2"/>
      </rPr>
      <t xml:space="preserve">• NH-Lasttrennschalter Größe 2, mit Meldeschalter
• NH-Lasttrennschalter Größe 00, mit Meldeschalter
• Sicherungsautomaten mit Meldeschalter
• Spannungsüberwachungsrelais
• Abgänge auf Klemmleisten geführt </t>
    </r>
  </si>
  <si>
    <t>Инсталационни разпределителни табла</t>
  </si>
  <si>
    <t>Installationsverteiler</t>
  </si>
  <si>
    <t>Инсталационен разпределителен шкаф - помещение телекомуникация</t>
  </si>
  <si>
    <t xml:space="preserve">Nachrichtentechnikraum-Installationsverteiler </t>
  </si>
  <si>
    <t>UPS-разпределение - TK-помещение
Шкаф от стоманена ламарина за 1 поле 
готов за въвеждане в експлоатация, доставен оборудван и окабелен, 
Свързване и монтаж в закритата уредба, Укрепване на стена и свързване към заземителната инсталация
Изпълнение съгл. техническата спецификация ,  монтиран и опроводен в състояние, годно за въвеждане в експлоатация, вкл. всички необходими материали като: шинна система, спомагателни релета и релета за време, канали за проводниците, проводници, клеми вкл. принадлежности, крепежен материал и др.</t>
  </si>
  <si>
    <t>Verteilung- USV TK-Raum
Stahlblechschrank 1-feldrig
betriebsfertig ausgerüstet und verdrahtet geliefert, 
Einbringung und Montage im Schalthaus, Befestigung am der Wand und Einbindung ins Erdungssystem
Ausführung gemäß Technischer Beschreibung
betriebsfertig montiert und verdrahtet, einschl. sämtlichem Ausbaumaterial wie:
Schienensysteme, Hilfs- und Zeitrelais, Leitungskanälen, Leitungen, Klemmen samt Zubehör, Befestigungsmaterial, Beschriftungsschilder udgl.</t>
  </si>
  <si>
    <t>DC-220-V-разпределение</t>
  </si>
  <si>
    <t>DC-220-V-Verteilung</t>
  </si>
  <si>
    <r>
      <t xml:space="preserve">DC-220-V-батерия
</t>
    </r>
    <r>
      <rPr>
        <i/>
        <sz val="10"/>
        <rFont val="Arial"/>
        <family val="2"/>
      </rPr>
      <t>съгл. техническата спецификация
предоставя се от Електроразпределение ЮГ
Монтажът се извършва от Изпълнителя</t>
    </r>
  </si>
  <si>
    <r>
      <t xml:space="preserve">DC-220 V-Batterie
</t>
    </r>
    <r>
      <rPr>
        <i/>
        <sz val="10"/>
        <rFont val="Arial"/>
        <family val="2"/>
      </rPr>
      <t>lt. Technischer Beschreibung
Beistellung Elektroraypredelenie YUG
Montage erfolgt durch Auftragnehmer</t>
    </r>
  </si>
  <si>
    <r>
      <t xml:space="preserve">NA2XS(F)2Y 1 x 400 мм2 Al за трафо 1
</t>
    </r>
    <r>
      <rPr>
        <i/>
        <sz val="10"/>
        <rFont val="Arial"/>
        <family val="2"/>
      </rPr>
      <t>Доставка и полагане на свързващ кабел от 20 kV-трансформаторно поле 1 до трансформатора, пластмасов едножилен кабел</t>
    </r>
  </si>
  <si>
    <r>
      <t xml:space="preserve">NA2XS(F)2Y 1 x 400 mm2 Al für Trafo 1
</t>
    </r>
    <r>
      <rPr>
        <i/>
        <sz val="10"/>
        <rFont val="Arial"/>
        <family val="2"/>
      </rPr>
      <t>Lieferung und Verlegung des Verbindungskabel von der 20 kV-Umspannerzelle 1 zum Regelumspanner, Kunststoff-Einleiterkabel</t>
    </r>
  </si>
  <si>
    <r>
      <t xml:space="preserve">Въвеждане в експлоатация на подстанцията
</t>
    </r>
    <r>
      <rPr>
        <i/>
        <sz val="10"/>
        <rFont val="Arial"/>
        <family val="2"/>
      </rPr>
      <t>Предварителна проверка на частите от съоръжението от Изпълнителя
Предоставяне на подходящите специалисти за оказване на подкрепа при изпълнение на дейностите по проверка и въвеждане в експлоатация. Дейностите ще се осъществят от Електроразпределение ЮГ.</t>
    </r>
  </si>
  <si>
    <r>
      <t xml:space="preserve">Inbetriebnahme des Umspannwerks
</t>
    </r>
    <r>
      <rPr>
        <i/>
        <sz val="10"/>
        <rFont val="Arial"/>
        <family val="2"/>
      </rPr>
      <t>Vorüberprüfung der Anlagenteile durch den AN
Bereitstellung einer geeigneten Fachkraft zur Mithilfe bei den Überprüfungs- und Inbetriebnahmearbeiten, die von Elektroraypredelenie YUG durchgeführt werden.</t>
    </r>
  </si>
  <si>
    <r>
      <t xml:space="preserve">Engineering, Dokumentation für das Umsapnnwerk
</t>
    </r>
    <r>
      <rPr>
        <i/>
        <sz val="10"/>
        <rFont val="Arial"/>
        <family val="2"/>
      </rPr>
      <t xml:space="preserve">Projektierung, Planung und Dokumentation lt. Technischer Beschreibung für die Errichtung des Umspannwerkes. Die internen Pläne der 20 kV-Schaltanlage werden vom Auftragnehmer Los 3 zur Verfügung gestellt.
Koordination und Zusammenführung aller Teilsysteme einschließlich der Beistellungen in eine einheitliche, durchgängige und gewerkübergreifende Dokumentation.
Der Auftragnehmer hat das Arbeitsprojekt nach den in Bulgarien gültigen Vorschriften in Abstimmung mit dem Auftraggeber und den Behörden zu erstellen und in 3-facher Ausfertigung аuf Papier und in elektronischer Form (Textformat doc und xls, Pläne in dwg) zu übergeben.
Urheberaufsicht während der ganzen Bauzeit  des Umspannwerks.
Bestandspläne und Übergabe der Gesamtdokumentation 
</t>
    </r>
  </si>
  <si>
    <r>
      <t xml:space="preserve">Инженеринг, документация подстанция
</t>
    </r>
    <r>
      <rPr>
        <i/>
        <sz val="10"/>
        <rFont val="Arial"/>
        <family val="2"/>
      </rPr>
      <t>Проектиране, планиране и документация съгл. техническата спецификация за изграждане на подстанцията. Вътрешните чертежи на РУ 20 kV ще се предоставят на Изпълнителя на Лот 3.
Координация и обединяване на всички отделни системи, вкл. предоставяне на обощена, ясна и проследима документация.
Изпълнителят трябва да изготви работния проект съгл. валидните в България нормативни разпоредби, съгласувайки го с Възложителя и институциите. Работният проект се предава в 3 екземпляра на хартия и на електронен носител (текст-формат doc und xls, чертежи в dwg-формат).
Авторски надзор през целия период на изграждане на подстанцията.
Екзекутивен проект и предаване на цялата документация.</t>
    </r>
  </si>
  <si>
    <r>
      <t xml:space="preserve">Принадлежности
</t>
    </r>
    <r>
      <rPr>
        <i/>
        <sz val="10"/>
        <rFont val="Arial"/>
        <family val="2"/>
      </rPr>
      <t>като съоръжение за SF6 (DILO), компонентите на разпределителни шкафове, вкл. всички принадлежности и обозначителни табели, превключвателни лостове, преносими заземления, инструменти, окомплектовка и др.</t>
    </r>
  </si>
  <si>
    <r>
      <t xml:space="preserve">Zubehör
</t>
    </r>
    <r>
      <rPr>
        <i/>
        <sz val="10"/>
        <rFont val="Arial"/>
        <family val="2"/>
      </rPr>
      <t>wie Anlage für SF6 (DILO), Komponenten für die Verteilerschränke, samt allem Zubehör und Bezeichnungsschilder, Schalthebel, Erdungsgarnituren, Werkzeuge, KOnfigurierung etc.</t>
    </r>
  </si>
  <si>
    <t>Описание на позицията</t>
  </si>
  <si>
    <t>Positionsstichwort</t>
  </si>
  <si>
    <t>К-во/
Menge</t>
  </si>
  <si>
    <t>Мярка/Еinheit</t>
  </si>
  <si>
    <t>Ед.цена лв. без ДДС/EH-Preis</t>
  </si>
  <si>
    <t>Стойност лв. без ДДС/Pos.-Preis</t>
  </si>
  <si>
    <t>№ по ред</t>
  </si>
  <si>
    <t>ЦЕНОВО ПРЕДЛОЖЕНИЕ</t>
  </si>
  <si>
    <t>за</t>
  </si>
  <si>
    <r>
      <t xml:space="preserve">изпълнение на поръчка с предмет: 351-ЕР-17-НО-С-З с предмет: „Проектиране, изграждане, доставка, монтаж, въвеждане в експлоатация на нова подстанция 110/20 kV Тракия (Евмолпия) - гр. Пловдив, по обособени позиции” за </t>
    </r>
    <r>
      <rPr>
        <u/>
        <sz val="10"/>
        <rFont val="Arial"/>
        <family val="2"/>
        <charset val="204"/>
      </rPr>
      <t>обособена позиция 1</t>
    </r>
    <r>
      <rPr>
        <sz val="10"/>
        <rFont val="Arial"/>
        <family val="2"/>
      </rPr>
      <t xml:space="preserve"> с предмет: </t>
    </r>
    <r>
      <rPr>
        <b/>
        <sz val="10"/>
        <rFont val="Arial"/>
        <family val="2"/>
        <charset val="204"/>
      </rPr>
      <t>“Изработка на работен проект по всички части за изграждане на подстанция 110/20 kV Тракия (Евмолпия), изграждане на 110kV – SF6 югразпределителна уредба, доставка и монтаж на шкафове за управление и разпределителни шкафове, вграждане и окабеляване на всички необходими компоненти.”</t>
    </r>
  </si>
  <si>
    <t>БР/
ST</t>
  </si>
  <si>
    <t>к-т/
PA</t>
  </si>
  <si>
    <r>
      <rPr>
        <sz val="10"/>
        <rFont val="Arial"/>
        <family val="2"/>
        <charset val="204"/>
      </rPr>
      <t>Дата/Datum ...............                                                                                                                       УЧАСТНИК/BEWERBER: ………………........………
                                                                                                                                                                                      (подпис и печат/ Unterschrift und Stempel)</t>
    </r>
    <r>
      <rPr>
        <sz val="10"/>
        <color rgb="FFFF0000"/>
        <rFont val="Arial"/>
        <family val="2"/>
      </rPr>
      <t xml:space="preserve">
</t>
    </r>
  </si>
  <si>
    <t xml:space="preserve">Забележка: 
1. В Ценовото предложение има позиции, за които изрично е посочено, че са „поръчка на Възложителя при необходимост“. Т.е. това е оборудване, което в зависимост от необходимостта и ресурса, с който разполага Възложителя, може да бъде заявено при изпълнение на поръчката. Срокът за доставка на това оборудване ще бъде конкретизиран в изпратената Заявка от Възложителя до Изпълнителя, но няма да е по-кратък от посочения срок в Графика за дейностите (индикативен) за „Проектиране, изграждане, доставка, монтаж, въвеждане в експлоатация на нова подстанция 110/20 kV Тракия (Евмолпия) - гр.Пловдив, по обособени позиции“ - Издание Юни 2017.
2. В случай че за дадена позиция е посочено изделие в цялост, т.е. без подробно описание на всеки един от неговите съставни елементи, то в предложената от Участника цена следва да бъдат включени всички материали и съоръжения, без които изделието не може да изпълнява функционалността си, включително и съпровождащите го дейности, както и не може да бъде въведено в експлоатация.
3. При разминаване между единичните цени, предложени от участника и общата стойност, се взема в предвид единичната цена. 
4. Оферираните цени трябва да бъдат до втория знак след десетичната запетая. Ценови предложения не отговарящи на това изискване няма да бъдат разглеждани, а участникът ще бъде отстранен от участие в поръчката.
5. В Ценовото предложение участникът предлага цена за всяка една позиция от ценовото предложение, която трябва да е посочена в лева и да е различна от 0.00 /нула/ лева, без включен ДДС и да включва всички разходи за изпълнение на съответната дейност (доставка/услуга/ строителство).
6. Получаването на транспортно-правните разрешения,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</si>
  <si>
    <t xml:space="preserve">Anmerkung: 
1. Im Preisangebot sind Positionen vorhanden, für die ausdrücklich angegeben ist, dass diese eine „Bestellung des Auftraggebers bei Bedarf“ darstellen. D.h. in Abhängigkeit vom vorhandenen Bedarf und Ressourcen des Auftraggebers kann diese Ausrüstung bei Auftragsabwicklung bestellt werden. Die Lieferfrist  dieser Ausrüstung wird in der vom Auftraggeber an den Auftragnehmer versandten Bestellung festgelegt, ist aber nicht kürzer als die in der Terminplanung (indikativ) angeführte  Frist für „Projektierung, Errichtung, Lieferung, Montage und Inbetriebnahme eines neuen Umspannwerks 110/20 kV Trakia (Evmolpia)- Stadt Plovdiv, nach Positionen“- Ausgabe Juni, 2017.
2. Falls in einer bestimmten Position ein Fabrikat als Ganzheit angeführt ist, d.h. ohne detaillierte Beschreibung jedes einzelnen Bestandteils, dann müssen in dem vom Bewerber angebotenen Preis alle Materialien und Anlagen, ohne die das Erzeugnis nicht funktionieren kann, einkalkuliert werden, inkl. Begleit- und Inbetriebnahmetätigkeiten.
3. Bei Nichtübereinstimmung zwischen den vom Bewerber angebotenen Einheitspreisen und dem Gesamtbetrag wird der Einheitspreis berücksichtigt. 
4. Die angebotenen Preise müssen auf die zweite Stelle nach dem Komma angegeben werden. Die Preisangebote, welche diese Anforderung nicht erfüllen, werden nicht bewertet und der Bewerber wird vom Ausschreibungsverfahren ausgeschieden.
5. Im Preisangebot wird vom Bewerber ein Preis für jede einzelne Position, enthalten im Preisangebot, angeführt; dieser ist in BGN, exl. MwSt anzugeben und darf nicht 0.00 /null/ BGN gleich sein. Im Preis sind alle Kosten für die Durchführung der jeweiligen Leistung (Lieferung/ Dienstleistung/ Bauarbeiten) einzukalkulieren. 
6. Der Erhalt von transportrechtlichen Genehmigungen, die Schutzmaßnahmen und die Reinhaltung der Verkehrsanlagen im Zuge der Bauzeit müssen in den Einheitspreisen einkalkuliert und dürfen nicht gesondert vergütet werden.
</t>
  </si>
  <si>
    <t>Кд1 е коефициент на доставно складови разходи за материали според Интернет страница smr.sek-bg.com</t>
  </si>
  <si>
    <t>Кд2 е коефициент на доставно складови разходи в случай, че видът на материала не се съдържа в списъка с дейностите и не се съдържа в цените, посочени на smr.sek-bg.com</t>
  </si>
  <si>
    <t>-</t>
  </si>
  <si>
    <t>ОБЩА СТОЙНОСТ без ДДС</t>
  </si>
  <si>
    <t>Gesamtbetrag</t>
  </si>
  <si>
    <t>Непредвидени  средства в размер на 5% от  прогнозната стойност на обособена позиция 1 в лева, без включен ДДС:</t>
  </si>
  <si>
    <t>СТОЙНОСТ без ДДС</t>
  </si>
  <si>
    <t>Betrag, exkl. MwSt.</t>
  </si>
  <si>
    <t xml:space="preserve">Кд1 ist der Faktor  für die Liefer- und Lagerkosten für Materialien, angeführt auf der Internetseite smr.sek-bg.com </t>
  </si>
  <si>
    <t>Кд2 ist der Faktor  für die Liefer- und Lagerkosten, wenn die Art des  Materials im Leistungsverzeichnis und in der Priesliste auf smr.sek-bg.com nicht enthalten ist.</t>
  </si>
  <si>
    <t>Unvorhergesehene Kosten in Höhe von 5 % vom 
Schätzungswert der separaten Position 1 in BGN, exkl. MwSt:</t>
  </si>
  <si>
    <t xml:space="preserve">Доставка на материали
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smr.sek-bg.com/smr/material, умножени по коефициента (Кд1), приложен при единичната цена. Пример: единична цена на желан от Възложиетеля материал валидна към деня на изпращана на заявката за доставка според Интернет страница smr.sek-bg.com/smr/material = 3,00 BGN, коефициент на единичната цена за цени от smr.sek-bg.com/smr/materials = 0,85 , единична цена за клакулаци на позицията = 3,00 * 0,85 = 2,55 BGN 
</t>
  </si>
  <si>
    <t xml:space="preserve">Lieferung von Materialien 
Lieferung von Materialien, die nicht mit dem Leistungsumfang der Positionen abgegolten sind, jedoch für die Ausführung der Leistung notwendig sind. Nicht unter dieser Position zur Verrechnung kommen Materialien, die verhältnismäßig geringfügigen Wert haben und der Usance entsprechend auch dann in den Positionspreisen inkludiert sind und auszuführen sind, wenn sie in den Vertragsbestandteilen nicht angeführt sind, jedoch nur insoweit, als sie zur vollständigen sach- und fachgemäßen Ausführung der vertraglichen Leistung unerlässlich sind und mit dieser in unmittelbarem Zusammenhang stehen.
Verrechnungseinheit = BGN. Die Verrechung der Position erfolgt auf Basis der Listenpreise der Internetregister smr.sek-bg.com/smr/materials, gültig zum Zeitpunkt der Versendug der Abrufbestellung, genommen, multipliziert mit dem im Einheitspreis eingesetzten Faktor. Beispiel: Einzelpreis für gewünscht von Auftraggeber Material, gültig auf dem Internetseite smr.sek-bg.com/smr/material, zu dem Tag der Sendung der Abrufbestellung = 3,00 BGN. Vorgeschlagenen Faktor für die Einzelpreise von smr.sek-bg.com/smr/materials = 0,85 . Der Einzelpreis für die Kalkulation der Position wird berechnet = 3,00 * 0,85 = 2,55 BGN 
</t>
  </si>
  <si>
    <t xml:space="preserve">В случай, че видът на материала не се съдържа в списъка с дейностите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(Кд2), приложен при общата цена. Предложението за намаление в проценти (до втория знак след десетичната запетая) се явява като коефициент в предложената обща цена. Пример: обща цена според представена фактура за закупуване след приспадане на всички отстъпки посочени в нея = 4,00 BGN, коефициент на общата цена след представяне на фактура за закупуване на материал = 0,75 BGN, единична цена за калкулации на позицията = 4,00 * 0,75 = 3,00 BGN
Приложеният фактор за цените, посочени на smr.sek-bg.com, както и факторът за цените при фактуриране на база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</si>
  <si>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Lieferung nicht durch Leistungsumfang der Positionen und die Listenpreise (smr.sek-bg.com/smr/materials)  abgedeckt werden können, erfolgt die Verrechnung durch die Vorlage der Rechnung des Vorunternehmers abzüglich aller Nachlässe und Skoni multipliziert mit dem im Einheitspreis eingesetzten Faktor. Der angebotene Abschlag in Prozent (mit höchstens zwei Dezimalstellen) kommt als Faktor im angebotenen Einheitspreis zum Ausdruck. Beispiel: Der Einheitspreis nach Vorlage der Rechnung des Vorunternehmers abzüglich aller Nachlässe und Skoni = 4,00 BGN. Vorgeschlagenen Faktor für den Einheitspreis nach Vorlage der Rechnung des Vorunternehmers = 0,75. Der Einzelpreis für die Kalkulation der Position wird berechnet = 4,00 * 0,75 = 3,00 BGN
Der eingesetzte Faktor für die Listenpreise der Internetregister mr.sek-bg.com/smr/materials und der eingesetzte Faktor für die Listenpreise zur Verrechung durch Vorlage der Rechnung müssen alle notwendigen Kosten des Auftragnehmers zur Durchführung der Leistung gemäss aller vertraglichen Bedingungen beinhalten. 
</t>
  </si>
  <si>
    <t xml:space="preserve">Предоставяне на услуги
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(Кд1), приложен при единната цена. Пример: единична цена на желана от Възложиетеля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клакулаци на позицията = 6,00 * 0,90 = 5,40 BGN 
</t>
  </si>
  <si>
    <t xml:space="preserve">Bereitstellung von Leistungen
Bereitstellung von Leistungen, die nicht mit dem Leistungsumfang der Positionen abgegolten sind, jedoch für die Ausführung der Leistung notwendig sind. Nicht unter dieser Position zur Verrechnung kommen Nebenleistungen, die verhältnismäßig geringfügige Leistungen sind und der Usance entsprechend auch dann in den Positionspreisen inkludiert sind und auszuführen sind, wenn sie in den Vertragsbestandteilen nicht angeführt sind, jedoch nur insoweit, als sie zur vollständigen sach- und fachgemäßen Ausführung der vertraglichen Leistung unerlässlich sind und mit dieser in unmittelbarem Zusammenhang stehen.
Verrechnungseinheit = BGN. Die Verrechung der Position erfolgt auf Basis der Listenpreise der Internetregister smr.sek-bg.com gültig zum Zeitpunkt der Versendug der Abrufbestellung genommen, multipliziert mit dem im Einheitspreis eingesetzten Faktor. Beispiel: Einzelpreis für gewünscht von Auftraggeber Leistung, gültig auf dem Internetseite smr.sek-bg.com, zu dem Tag der Sendung der Abrufbestellung = 6,00 BGN. Vorgeschlagenen Faktor für die Einzelpreise von smr.sek-bg.com = 0,90 . Der Einzelpreis für die Kalkulation der Position wird berechnet = 6,00 * 0,90 = 5,40 BGN  
</t>
  </si>
  <si>
    <t xml:space="preserve">В случай, че видът на услугата не се съдържа в списъка с дейностите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коефициента (Кд2), приложен при общата цена. Предложението за намаление в проценти (до втория знак след десетичната запетая) се явява като коефициент в предложената обща цена. Пример: обща цена според представена фактура за закупуване след приспадане на всички отстъпки посочени в нея = 8,00 BGN, коефициент на общата цена след представяне на фактура за закупуване на услуга = 0,70 BGN, единична цена за калкулации на позицията = 8,00 * 0,70 = 5,60 BGN
Приложеният фактор за цените, посочени на smr.sek-bg.com, както и факторът за цените при фактуриране на база представяне на фактура, съдържат всички необходими разходи на Изпълнителя за изпълнението на дейността според договорните условия.
</t>
  </si>
  <si>
    <t xml:space="preserve">Sofern die  Leistungen nicht durch Leistungsumfang der Positionen und die Listenpreise (smr.sek-bg.com)  abgedeckt werden können, erfolgt die Verrechnung durch die Vorlage der Rechnung des Vorunternehmers abzüglich aller Nachlässe und Skoni multipliziert mit dem im Einheitspreis eingesetzten Faktor. Der angebotene Abschlag in Prozent (mit höchstens zwei Dezimalstellen) kommt als Faktor im angebotenen Einheitspreis zum Ausdruck. Beispiel: Einzelpreis für gewünscht von Auftraggeber Leistung, die in dem Leistungsumfang der Positionen und die Listenpreise (smr.sek-bg.com) nich vorhanden ist = 8,00 BGN. Vorgeschlagenen Faktor für für den Einheitspreis nach Vorlage der Rechnung des Vorunternehmers = 0,70 . Der Einzelpreis für die Kalkulation der Position wird berechnet = 8,00 * 0,70 = 5,60 BGN
Der eingesetzte Faktor für die Listenpreise der Internetregister smr.sek-bg.com und der eingesetzten Faktor für die Listenpreise die Verrechung durch die Vorlage der Rechnung müssen alle notwendigen Kosten des Auftragnehmers zur Durchführung der Leistung gemäss aller vertraglichen Bedingungen beinhalten.
</t>
  </si>
  <si>
    <t>Ед.цена труд лв./
Einheitspreis Lohn</t>
  </si>
  <si>
    <t>Ед.цена материал лв.без  ДДС/
Einheitsreis Stoff</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</si>
</sst>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name val="Frutiger"/>
    </font>
    <font>
      <sz val="10"/>
      <name val="Arial"/>
      <family val="2"/>
    </font>
    <font>
      <b/>
      <sz val="10"/>
      <name val="Arial"/>
      <family val="2"/>
    </font>
    <font>
      <b/>
      <sz val="14"/>
      <name val="Arial"/>
      <family val="2"/>
    </font>
    <font>
      <i/>
      <sz val="10"/>
      <name val="Arial"/>
      <family val="2"/>
    </font>
    <font>
      <sz val="7"/>
      <name val="Arial"/>
      <family val="2"/>
    </font>
    <font>
      <i/>
      <sz val="10"/>
      <name val="Arial"/>
      <family val="2"/>
      <charset val="204"/>
    </font>
    <font>
      <sz val="10"/>
      <name val="Arial"/>
      <family val="2"/>
      <charset val="204"/>
    </font>
    <font>
      <sz val="10"/>
      <color rgb="FFFF0000"/>
      <name val="Arial"/>
      <family val="2"/>
    </font>
    <font>
      <b/>
      <sz val="10"/>
      <color rgb="FFFF0000"/>
      <name val="Arial"/>
      <family val="2"/>
    </font>
    <font>
      <b/>
      <sz val="10"/>
      <name val="Arial"/>
      <family val="2"/>
      <charset val="204"/>
    </font>
    <font>
      <i/>
      <sz val="10"/>
      <color rgb="FFFF0000"/>
      <name val="Arial"/>
      <family val="2"/>
    </font>
    <font>
      <i/>
      <sz val="10"/>
      <color theme="1"/>
      <name val="Arial"/>
      <family val="2"/>
    </font>
    <font>
      <b/>
      <sz val="10"/>
      <color rgb="FFFF0000"/>
      <name val="Arial"/>
      <family val="2"/>
      <charset val="204"/>
    </font>
    <font>
      <b/>
      <sz val="12"/>
      <name val="Frutiger Next for EVN Light"/>
      <family val="2"/>
    </font>
    <font>
      <u/>
      <sz val="10"/>
      <name val="Arial"/>
      <family val="2"/>
      <charset val="204"/>
    </font>
    <font>
      <sz val="10"/>
      <color rgb="FFFF0000"/>
      <name val="Arial"/>
      <family val="2"/>
      <charset val="204"/>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27"/>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2" fillId="4" borderId="1" xfId="0" applyFont="1" applyFill="1" applyBorder="1" applyAlignment="1" applyProtection="1">
      <alignment vertical="top" wrapText="1"/>
      <protection locked="0"/>
    </xf>
    <xf numFmtId="4" fontId="1" fillId="2" borderId="1" xfId="0" applyNumberFormat="1" applyFont="1" applyFill="1" applyBorder="1" applyAlignment="1" applyProtection="1">
      <alignment vertical="top" wrapText="1"/>
      <protection locked="0"/>
    </xf>
    <xf numFmtId="4" fontId="2" fillId="5" borderId="1" xfId="0" applyNumberFormat="1" applyFont="1" applyFill="1" applyBorder="1" applyAlignment="1" applyProtection="1">
      <alignment vertical="top" wrapText="1"/>
      <protection locked="0"/>
    </xf>
    <xf numFmtId="4" fontId="10" fillId="5" borderId="1" xfId="0" applyNumberFormat="1" applyFont="1" applyFill="1" applyBorder="1" applyAlignment="1" applyProtection="1">
      <alignment vertical="top" wrapText="1"/>
      <protection locked="0"/>
    </xf>
    <xf numFmtId="4" fontId="2" fillId="3" borderId="1" xfId="0" applyNumberFormat="1" applyFont="1" applyFill="1" applyBorder="1" applyAlignment="1" applyProtection="1">
      <alignment vertical="top" wrapText="1"/>
      <protection locked="0"/>
    </xf>
    <xf numFmtId="0" fontId="1" fillId="0" borderId="1" xfId="0" applyFont="1" applyBorder="1" applyAlignment="1" applyProtection="1">
      <alignment vertical="top" wrapText="1"/>
    </xf>
    <xf numFmtId="0" fontId="7" fillId="0" borderId="1" xfId="0" applyFont="1" applyBorder="1" applyAlignment="1" applyProtection="1">
      <alignment vertical="top" wrapText="1"/>
    </xf>
    <xf numFmtId="4" fontId="1" fillId="0" borderId="1" xfId="0" applyNumberFormat="1" applyFont="1" applyBorder="1" applyAlignment="1" applyProtection="1">
      <alignment vertical="top" wrapText="1"/>
      <protection locked="0"/>
    </xf>
    <xf numFmtId="4" fontId="2" fillId="6" borderId="1" xfId="0" applyNumberFormat="1" applyFont="1" applyFill="1" applyBorder="1" applyAlignment="1" applyProtection="1">
      <alignment vertical="top" wrapText="1"/>
      <protection locked="0"/>
    </xf>
    <xf numFmtId="4" fontId="2" fillId="0" borderId="1" xfId="0" applyNumberFormat="1" applyFont="1" applyFill="1" applyBorder="1" applyAlignment="1" applyProtection="1">
      <alignment vertical="top" wrapText="1"/>
      <protection locked="0"/>
    </xf>
    <xf numFmtId="0" fontId="1" fillId="0" borderId="0" xfId="0" applyFont="1" applyAlignment="1" applyProtection="1">
      <alignment vertical="top" wrapText="1"/>
      <protection locked="0"/>
    </xf>
    <xf numFmtId="4" fontId="1" fillId="0" borderId="0" xfId="0" applyNumberFormat="1" applyFont="1" applyAlignment="1" applyProtection="1">
      <alignment vertical="top" wrapText="1"/>
      <protection locked="0"/>
    </xf>
    <xf numFmtId="0" fontId="14" fillId="0" borderId="0" xfId="0" applyFont="1" applyAlignment="1" applyProtection="1">
      <alignment vertical="top"/>
      <protection locked="0"/>
    </xf>
    <xf numFmtId="4" fontId="1" fillId="0" borderId="0" xfId="0" applyNumberFormat="1" applyFont="1" applyAlignment="1" applyProtection="1">
      <alignment horizontal="right" vertical="top" wrapText="1"/>
      <protection locked="0"/>
    </xf>
    <xf numFmtId="0" fontId="7" fillId="0" borderId="1" xfId="0" applyFont="1" applyFill="1" applyBorder="1" applyAlignment="1" applyProtection="1">
      <alignment horizontal="center" vertical="center" wrapText="1"/>
      <protection locked="0"/>
    </xf>
    <xf numFmtId="0" fontId="2" fillId="7" borderId="1" xfId="0" applyFont="1" applyFill="1" applyBorder="1" applyAlignment="1" applyProtection="1">
      <alignment vertical="top" wrapText="1"/>
      <protection locked="0"/>
    </xf>
    <xf numFmtId="0" fontId="2" fillId="5" borderId="0" xfId="0" applyFont="1" applyFill="1" applyAlignment="1" applyProtection="1">
      <alignment vertical="top" wrapText="1"/>
      <protection locked="0"/>
    </xf>
    <xf numFmtId="0" fontId="2" fillId="3" borderId="0" xfId="0" applyFont="1" applyFill="1" applyAlignment="1" applyProtection="1">
      <alignment vertical="top" wrapText="1"/>
      <protection locked="0"/>
    </xf>
    <xf numFmtId="0" fontId="1" fillId="4" borderId="1" xfId="0" applyFont="1" applyFill="1" applyBorder="1" applyAlignment="1" applyProtection="1">
      <alignment vertical="top" wrapText="1"/>
      <protection locked="0"/>
    </xf>
    <xf numFmtId="0" fontId="8" fillId="4" borderId="1" xfId="0" applyFont="1" applyFill="1" applyBorder="1" applyAlignment="1" applyProtection="1">
      <alignment vertical="top" wrapText="1"/>
      <protection locked="0"/>
    </xf>
    <xf numFmtId="0" fontId="2" fillId="6" borderId="0" xfId="0" applyFont="1" applyFill="1" applyAlignment="1" applyProtection="1">
      <alignment vertical="top" wrapText="1"/>
      <protection locked="0"/>
    </xf>
    <xf numFmtId="0" fontId="2" fillId="0" borderId="0" xfId="0" applyFont="1" applyFill="1" applyAlignment="1" applyProtection="1">
      <alignment vertical="top" wrapText="1"/>
      <protection locked="0"/>
    </xf>
    <xf numFmtId="0" fontId="1" fillId="8" borderId="0" xfId="0" applyFont="1" applyFill="1" applyAlignment="1" applyProtection="1">
      <alignment vertical="top" wrapText="1"/>
      <protection locked="0"/>
    </xf>
    <xf numFmtId="0" fontId="8" fillId="8" borderId="0" xfId="0" applyFont="1" applyFill="1" applyAlignment="1" applyProtection="1">
      <alignment vertical="top" wrapText="1"/>
      <protection locked="0"/>
    </xf>
    <xf numFmtId="49" fontId="3" fillId="0" borderId="0" xfId="0" applyNumberFormat="1" applyFont="1" applyFill="1" applyAlignment="1" applyProtection="1">
      <alignment vertical="top" wrapText="1"/>
      <protection locked="0"/>
    </xf>
    <xf numFmtId="0" fontId="2" fillId="0" borderId="0" xfId="0" applyFont="1" applyAlignment="1" applyProtection="1">
      <alignment vertical="top" wrapText="1"/>
    </xf>
    <xf numFmtId="0" fontId="1" fillId="0" borderId="0" xfId="0" applyFont="1" applyAlignment="1" applyProtection="1">
      <alignment vertical="top" wrapText="1"/>
    </xf>
    <xf numFmtId="0" fontId="14" fillId="0" borderId="0" xfId="0" applyFont="1" applyAlignment="1" applyProtection="1">
      <alignment horizontal="center" vertical="top"/>
    </xf>
    <xf numFmtId="0" fontId="1" fillId="0" borderId="0" xfId="0" applyFont="1" applyAlignment="1" applyProtection="1">
      <alignment horizontal="center" vertical="top" wrapText="1"/>
    </xf>
    <xf numFmtId="0" fontId="5" fillId="0" borderId="0" xfId="0" applyFont="1" applyAlignment="1" applyProtection="1">
      <alignment vertical="top" wrapText="1"/>
    </xf>
    <xf numFmtId="0" fontId="1" fillId="0" borderId="0" xfId="0" applyFont="1" applyAlignment="1" applyProtection="1">
      <alignment horizontal="right" vertical="top" wrapText="1"/>
    </xf>
    <xf numFmtId="0" fontId="7" fillId="0" borderId="1" xfId="0" applyFont="1" applyFill="1" applyBorder="1" applyAlignment="1" applyProtection="1">
      <alignment horizontal="center" vertical="center" wrapText="1"/>
    </xf>
    <xf numFmtId="0" fontId="1" fillId="0" borderId="1" xfId="0" quotePrefix="1" applyFont="1" applyBorder="1" applyAlignment="1" applyProtection="1">
      <alignment vertical="top" wrapText="1"/>
    </xf>
    <xf numFmtId="0" fontId="2" fillId="4" borderId="1" xfId="0" applyFont="1" applyFill="1" applyBorder="1" applyAlignment="1" applyProtection="1">
      <alignment vertical="top" wrapText="1"/>
    </xf>
    <xf numFmtId="0" fontId="1" fillId="0" borderId="1" xfId="0" applyFont="1" applyFill="1" applyBorder="1" applyAlignment="1" applyProtection="1">
      <alignment vertical="top" wrapText="1"/>
    </xf>
    <xf numFmtId="0" fontId="2" fillId="5" borderId="1" xfId="0" quotePrefix="1" applyFont="1" applyFill="1" applyBorder="1" applyAlignment="1" applyProtection="1">
      <alignment vertical="top" wrapText="1"/>
    </xf>
    <xf numFmtId="0" fontId="2" fillId="5" borderId="1" xfId="0" applyFont="1" applyFill="1" applyBorder="1" applyAlignment="1" applyProtection="1">
      <alignment vertical="top" wrapText="1"/>
    </xf>
    <xf numFmtId="0" fontId="2" fillId="7" borderId="1" xfId="0" applyFont="1" applyFill="1" applyBorder="1" applyAlignment="1" applyProtection="1">
      <alignment vertical="top" wrapText="1"/>
    </xf>
    <xf numFmtId="0" fontId="2" fillId="0" borderId="1" xfId="0" applyFont="1" applyFill="1" applyBorder="1" applyAlignment="1" applyProtection="1">
      <alignment vertical="top" wrapText="1"/>
    </xf>
    <xf numFmtId="0" fontId="1" fillId="0" borderId="1" xfId="0" applyNumberFormat="1" applyFont="1" applyBorder="1" applyAlignment="1" applyProtection="1">
      <alignment vertical="top" wrapText="1"/>
    </xf>
    <xf numFmtId="0" fontId="10" fillId="5" borderId="1" xfId="0" quotePrefix="1" applyFont="1" applyFill="1" applyBorder="1" applyAlignment="1" applyProtection="1">
      <alignment vertical="top" wrapText="1"/>
    </xf>
    <xf numFmtId="0" fontId="10" fillId="5" borderId="1" xfId="0" applyFont="1" applyFill="1" applyBorder="1" applyAlignment="1" applyProtection="1">
      <alignment vertical="top" wrapText="1"/>
    </xf>
    <xf numFmtId="0" fontId="10" fillId="7" borderId="1" xfId="0" applyFont="1" applyFill="1" applyBorder="1" applyAlignment="1" applyProtection="1">
      <alignment vertical="top" wrapText="1"/>
    </xf>
    <xf numFmtId="0" fontId="2" fillId="3" borderId="1" xfId="0" quotePrefix="1" applyFont="1" applyFill="1" applyBorder="1" applyAlignment="1" applyProtection="1">
      <alignment vertical="top" wrapText="1"/>
    </xf>
    <xf numFmtId="0" fontId="2" fillId="3" borderId="1" xfId="0" applyFont="1" applyFill="1" applyBorder="1" applyAlignment="1" applyProtection="1">
      <alignment vertical="top" wrapText="1"/>
    </xf>
    <xf numFmtId="0" fontId="1" fillId="4" borderId="1" xfId="0" applyFont="1" applyFill="1" applyBorder="1" applyAlignment="1" applyProtection="1">
      <alignment vertical="top" wrapText="1"/>
    </xf>
    <xf numFmtId="0" fontId="1" fillId="0" borderId="1" xfId="0" applyFont="1" applyBorder="1" applyProtection="1"/>
    <xf numFmtId="0" fontId="1" fillId="0" borderId="1" xfId="0" applyFont="1" applyBorder="1" applyAlignment="1" applyProtection="1">
      <alignment wrapText="1"/>
    </xf>
    <xf numFmtId="0" fontId="1" fillId="0" borderId="1" xfId="0" applyFont="1" applyBorder="1" applyAlignment="1" applyProtection="1">
      <alignment vertical="center" wrapText="1"/>
    </xf>
    <xf numFmtId="0" fontId="8" fillId="4" borderId="1" xfId="0" applyFont="1" applyFill="1" applyBorder="1" applyAlignment="1" applyProtection="1">
      <alignment vertical="top" wrapText="1"/>
    </xf>
    <xf numFmtId="0" fontId="1" fillId="8" borderId="1" xfId="0" applyFont="1" applyFill="1" applyBorder="1" applyAlignment="1" applyProtection="1">
      <alignment vertical="top" wrapText="1"/>
    </xf>
    <xf numFmtId="0" fontId="1" fillId="0" borderId="1" xfId="0" quotePrefix="1" applyFont="1" applyFill="1" applyBorder="1" applyAlignment="1" applyProtection="1">
      <alignment vertical="top" wrapText="1"/>
    </xf>
    <xf numFmtId="0" fontId="2" fillId="0" borderId="1" xfId="0" quotePrefix="1" applyFont="1" applyBorder="1" applyAlignment="1" applyProtection="1">
      <alignment vertical="top" wrapText="1"/>
    </xf>
    <xf numFmtId="0" fontId="2" fillId="0" borderId="1" xfId="0" applyFont="1" applyBorder="1" applyAlignment="1" applyProtection="1">
      <alignment vertical="top" wrapText="1"/>
    </xf>
    <xf numFmtId="0" fontId="2" fillId="6" borderId="1" xfId="0" quotePrefix="1" applyFont="1" applyFill="1" applyBorder="1" applyAlignment="1" applyProtection="1">
      <alignment vertical="top" wrapText="1"/>
    </xf>
    <xf numFmtId="0" fontId="2" fillId="6" borderId="1" xfId="0" applyFont="1" applyFill="1" applyBorder="1" applyAlignment="1" applyProtection="1">
      <alignment vertical="top" wrapText="1"/>
    </xf>
    <xf numFmtId="0" fontId="2" fillId="0" borderId="1" xfId="0" quotePrefix="1" applyFont="1" applyFill="1" applyBorder="1" applyAlignment="1" applyProtection="1">
      <alignment vertical="top" wrapText="1"/>
    </xf>
    <xf numFmtId="0" fontId="7" fillId="0" borderId="1" xfId="0" applyFont="1" applyFill="1" applyBorder="1" applyAlignment="1" applyProtection="1">
      <alignment vertical="top" wrapText="1"/>
    </xf>
    <xf numFmtId="0" fontId="10" fillId="0" borderId="1" xfId="0" applyFont="1" applyFill="1" applyBorder="1" applyAlignment="1" applyProtection="1">
      <alignment vertical="top" wrapText="1"/>
    </xf>
    <xf numFmtId="0" fontId="1" fillId="8" borderId="0" xfId="0" applyFont="1" applyFill="1" applyAlignment="1" applyProtection="1">
      <alignment vertical="top" wrapText="1"/>
    </xf>
    <xf numFmtId="0" fontId="16" fillId="8" borderId="0" xfId="0" applyFont="1" applyFill="1" applyAlignment="1" applyProtection="1">
      <alignment horizontal="center" vertical="top" wrapText="1"/>
    </xf>
    <xf numFmtId="0" fontId="8" fillId="8" borderId="0" xfId="0" applyFont="1" applyFill="1" applyAlignment="1" applyProtection="1">
      <alignment vertical="top" wrapText="1"/>
    </xf>
    <xf numFmtId="4" fontId="1" fillId="0" borderId="0" xfId="0" applyNumberFormat="1" applyFont="1" applyAlignment="1" applyProtection="1">
      <alignment vertical="top" wrapText="1"/>
    </xf>
    <xf numFmtId="49" fontId="3" fillId="0" borderId="0" xfId="0" applyNumberFormat="1" applyFont="1" applyFill="1" applyAlignment="1" applyProtection="1">
      <alignment vertical="top" wrapText="1"/>
    </xf>
    <xf numFmtId="4" fontId="1" fillId="0" borderId="0" xfId="0" applyNumberFormat="1" applyFont="1" applyAlignment="1" applyProtection="1">
      <alignment horizontal="right" vertical="top" wrapText="1"/>
    </xf>
    <xf numFmtId="4" fontId="1" fillId="0" borderId="1" xfId="0" applyNumberFormat="1" applyFont="1" applyBorder="1" applyAlignment="1" applyProtection="1">
      <alignment vertical="top" wrapText="1"/>
    </xf>
    <xf numFmtId="4" fontId="2" fillId="5" borderId="1" xfId="0" applyNumberFormat="1" applyFont="1" applyFill="1" applyBorder="1" applyAlignment="1" applyProtection="1">
      <alignment vertical="top" wrapText="1"/>
    </xf>
    <xf numFmtId="4" fontId="9" fillId="5" borderId="1" xfId="0" applyNumberFormat="1" applyFont="1" applyFill="1" applyBorder="1" applyAlignment="1" applyProtection="1">
      <alignment vertical="top" wrapText="1"/>
    </xf>
    <xf numFmtId="4" fontId="10" fillId="5" borderId="1" xfId="0" applyNumberFormat="1" applyFont="1" applyFill="1" applyBorder="1" applyAlignment="1" applyProtection="1">
      <alignment vertical="top" wrapText="1"/>
    </xf>
    <xf numFmtId="4" fontId="13" fillId="5" borderId="1" xfId="0" applyNumberFormat="1" applyFont="1" applyFill="1" applyBorder="1" applyAlignment="1" applyProtection="1">
      <alignment vertical="top" wrapText="1"/>
    </xf>
    <xf numFmtId="4" fontId="2" fillId="3" borderId="1" xfId="0" applyNumberFormat="1" applyFont="1" applyFill="1" applyBorder="1" applyAlignment="1" applyProtection="1">
      <alignment vertical="top" wrapText="1"/>
    </xf>
    <xf numFmtId="4" fontId="9" fillId="3" borderId="1" xfId="0" applyNumberFormat="1" applyFont="1" applyFill="1" applyBorder="1" applyAlignment="1" applyProtection="1">
      <alignment vertical="top" wrapText="1"/>
    </xf>
    <xf numFmtId="4" fontId="2" fillId="6" borderId="1" xfId="0" applyNumberFormat="1" applyFont="1" applyFill="1" applyBorder="1" applyAlignment="1" applyProtection="1">
      <alignment vertical="top" wrapText="1"/>
    </xf>
    <xf numFmtId="4" fontId="2" fillId="0" borderId="1" xfId="0" applyNumberFormat="1" applyFont="1" applyFill="1" applyBorder="1" applyAlignment="1" applyProtection="1">
      <alignment vertical="top"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296334</xdr:colOff>
      <xdr:row>1</xdr:row>
      <xdr:rowOff>19049</xdr:rowOff>
    </xdr:from>
    <xdr:to>
      <xdr:col>12</xdr:col>
      <xdr:colOff>618596</xdr:colOff>
      <xdr:row>3</xdr:row>
      <xdr:rowOff>209549</xdr:rowOff>
    </xdr:to>
    <xdr:pic>
      <xdr:nvPicPr>
        <xdr:cNvPr id="3"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40859" y="180974"/>
          <a:ext cx="1150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5"/>
  <sheetViews>
    <sheetView tabSelected="1" view="pageBreakPreview" zoomScale="90" zoomScaleNormal="90" zoomScaleSheetLayoutView="90" workbookViewId="0">
      <pane ySplit="6" topLeftCell="A137" activePane="bottomLeft" state="frozen"/>
      <selection pane="bottomLeft" activeCell="J188" sqref="J188"/>
    </sheetView>
  </sheetViews>
  <sheetFormatPr defaultColWidth="11.42578125" defaultRowHeight="12.75" outlineLevelRow="2"/>
  <cols>
    <col min="1" max="1" width="5.85546875" style="11" customWidth="1"/>
    <col min="2" max="2" width="3.7109375" style="11" customWidth="1"/>
    <col min="3" max="3" width="2.7109375" style="11" customWidth="1"/>
    <col min="4" max="4" width="2.42578125" style="11" customWidth="1"/>
    <col min="5" max="5" width="3.7109375" style="11" customWidth="1"/>
    <col min="6" max="6" width="77.5703125" style="11" customWidth="1"/>
    <col min="7" max="7" width="68.85546875" style="11" customWidth="1"/>
    <col min="8" max="8" width="7.5703125" style="11" bestFit="1" customWidth="1"/>
    <col min="9" max="9" width="5.28515625" style="11" customWidth="1"/>
    <col min="10" max="10" width="12.28515625" style="12" customWidth="1"/>
    <col min="11" max="11" width="10.140625" style="12" bestFit="1" customWidth="1"/>
    <col min="12" max="12" width="12.42578125" style="12" bestFit="1" customWidth="1"/>
    <col min="13" max="13" width="14.28515625" style="12" customWidth="1"/>
    <col min="14" max="16384" width="11.42578125" style="11"/>
  </cols>
  <sheetData>
    <row r="1" spans="1:13">
      <c r="A1" s="26"/>
      <c r="B1" s="27"/>
      <c r="C1" s="27"/>
      <c r="D1" s="27"/>
      <c r="E1" s="27"/>
      <c r="F1" s="27"/>
      <c r="G1" s="27"/>
      <c r="H1" s="27"/>
      <c r="I1" s="27"/>
      <c r="L1" s="63"/>
      <c r="M1" s="63"/>
    </row>
    <row r="2" spans="1:13" ht="16.5">
      <c r="A2" s="27"/>
      <c r="B2" s="27"/>
      <c r="C2" s="27"/>
      <c r="D2" s="27"/>
      <c r="E2" s="27"/>
      <c r="F2" s="28" t="s">
        <v>360</v>
      </c>
      <c r="G2" s="28"/>
      <c r="H2" s="28"/>
      <c r="I2" s="28"/>
      <c r="J2" s="13"/>
      <c r="K2" s="13"/>
      <c r="L2" s="63"/>
      <c r="M2" s="63"/>
    </row>
    <row r="3" spans="1:13">
      <c r="A3" s="27"/>
      <c r="B3" s="27"/>
      <c r="C3" s="27"/>
      <c r="D3" s="27"/>
      <c r="E3" s="27"/>
      <c r="F3" s="29" t="s">
        <v>361</v>
      </c>
      <c r="G3" s="29"/>
      <c r="H3" s="29"/>
      <c r="I3" s="29"/>
      <c r="L3" s="63"/>
      <c r="M3" s="63"/>
    </row>
    <row r="4" spans="1:13" ht="54" customHeight="1">
      <c r="A4" s="27"/>
      <c r="B4" s="27"/>
      <c r="C4" s="27"/>
      <c r="D4" s="27"/>
      <c r="E4" s="27"/>
      <c r="F4" s="29" t="s">
        <v>362</v>
      </c>
      <c r="G4" s="29"/>
      <c r="H4" s="29"/>
      <c r="I4" s="29"/>
      <c r="L4" s="63"/>
      <c r="M4" s="63"/>
    </row>
    <row r="5" spans="1:13" ht="18">
      <c r="A5" s="27"/>
      <c r="B5" s="26"/>
      <c r="C5" s="27"/>
      <c r="D5" s="27"/>
      <c r="E5" s="27"/>
      <c r="F5" s="27"/>
      <c r="G5" s="27"/>
      <c r="H5" s="27"/>
      <c r="I5" s="27"/>
      <c r="J5" s="25"/>
      <c r="K5" s="25"/>
      <c r="L5" s="64"/>
      <c r="M5" s="64"/>
    </row>
    <row r="6" spans="1:13" ht="19.5">
      <c r="A6" s="27"/>
      <c r="B6" s="30" t="s">
        <v>66</v>
      </c>
      <c r="C6" s="30" t="s">
        <v>81</v>
      </c>
      <c r="D6" s="30" t="s">
        <v>82</v>
      </c>
      <c r="E6" s="30" t="s">
        <v>83</v>
      </c>
      <c r="F6" s="27"/>
      <c r="G6" s="27"/>
      <c r="H6" s="31" t="s">
        <v>115</v>
      </c>
      <c r="I6" s="31" t="s">
        <v>116</v>
      </c>
      <c r="J6" s="14" t="s">
        <v>117</v>
      </c>
      <c r="K6" s="14" t="s">
        <v>118</v>
      </c>
      <c r="L6" s="65" t="s">
        <v>127</v>
      </c>
      <c r="M6" s="65" t="s">
        <v>119</v>
      </c>
    </row>
    <row r="7" spans="1:13" ht="76.5">
      <c r="A7" s="32" t="s">
        <v>359</v>
      </c>
      <c r="B7" s="32"/>
      <c r="C7" s="32"/>
      <c r="D7" s="32"/>
      <c r="E7" s="32"/>
      <c r="F7" s="32" t="s">
        <v>353</v>
      </c>
      <c r="G7" s="32" t="s">
        <v>354</v>
      </c>
      <c r="H7" s="32" t="s">
        <v>355</v>
      </c>
      <c r="I7" s="32" t="s">
        <v>356</v>
      </c>
      <c r="J7" s="15" t="s">
        <v>387</v>
      </c>
      <c r="K7" s="15" t="s">
        <v>388</v>
      </c>
      <c r="L7" s="32" t="s">
        <v>357</v>
      </c>
      <c r="M7" s="32" t="s">
        <v>358</v>
      </c>
    </row>
    <row r="8" spans="1:13" ht="47.25" customHeight="1" outlineLevel="2">
      <c r="A8" s="6">
        <v>1</v>
      </c>
      <c r="B8" s="33">
        <v>1</v>
      </c>
      <c r="C8" s="6"/>
      <c r="D8" s="6"/>
      <c r="E8" s="6"/>
      <c r="F8" s="34" t="s">
        <v>314</v>
      </c>
      <c r="G8" s="34" t="s">
        <v>315</v>
      </c>
      <c r="H8" s="34"/>
      <c r="I8" s="34"/>
      <c r="J8" s="1"/>
      <c r="K8" s="1"/>
      <c r="L8" s="34"/>
      <c r="M8" s="34"/>
    </row>
    <row r="9" spans="1:13" outlineLevel="2">
      <c r="A9" s="6">
        <v>2</v>
      </c>
      <c r="B9" s="33">
        <v>1</v>
      </c>
      <c r="C9" s="6">
        <v>1</v>
      </c>
      <c r="D9" s="6"/>
      <c r="E9" s="6"/>
      <c r="F9" s="34" t="s">
        <v>55</v>
      </c>
      <c r="G9" s="34" t="s">
        <v>146</v>
      </c>
      <c r="H9" s="34"/>
      <c r="I9" s="34"/>
      <c r="J9" s="1"/>
      <c r="K9" s="1"/>
      <c r="L9" s="34"/>
      <c r="M9" s="34"/>
    </row>
    <row r="10" spans="1:13" outlineLevel="2">
      <c r="A10" s="6">
        <v>3</v>
      </c>
      <c r="B10" s="33">
        <v>1</v>
      </c>
      <c r="C10" s="33">
        <v>1</v>
      </c>
      <c r="D10" s="33">
        <v>1</v>
      </c>
      <c r="E10" s="33"/>
      <c r="F10" s="34" t="s">
        <v>56</v>
      </c>
      <c r="G10" s="34" t="s">
        <v>140</v>
      </c>
      <c r="H10" s="34"/>
      <c r="I10" s="34"/>
      <c r="J10" s="1"/>
      <c r="K10" s="1"/>
      <c r="L10" s="34"/>
      <c r="M10" s="34"/>
    </row>
    <row r="11" spans="1:13" ht="38.25" outlineLevel="2">
      <c r="A11" s="6">
        <v>4</v>
      </c>
      <c r="B11" s="33">
        <v>1</v>
      </c>
      <c r="C11" s="33">
        <v>1</v>
      </c>
      <c r="D11" s="33">
        <v>1</v>
      </c>
      <c r="E11" s="33">
        <v>1</v>
      </c>
      <c r="F11" s="35" t="s">
        <v>179</v>
      </c>
      <c r="G11" s="35" t="s">
        <v>139</v>
      </c>
      <c r="H11" s="6">
        <v>3</v>
      </c>
      <c r="I11" s="6" t="s">
        <v>363</v>
      </c>
      <c r="J11" s="2"/>
      <c r="K11" s="2">
        <v>0</v>
      </c>
      <c r="L11" s="66">
        <f>SUM(J11:K11)</f>
        <v>0</v>
      </c>
      <c r="M11" s="66">
        <f>H11*L11</f>
        <v>0</v>
      </c>
    </row>
    <row r="12" spans="1:13" ht="25.5" outlineLevel="2">
      <c r="A12" s="6">
        <v>5</v>
      </c>
      <c r="B12" s="33">
        <v>1</v>
      </c>
      <c r="C12" s="33">
        <v>1</v>
      </c>
      <c r="D12" s="33">
        <v>1</v>
      </c>
      <c r="E12" s="33">
        <v>2</v>
      </c>
      <c r="F12" s="35" t="s">
        <v>180</v>
      </c>
      <c r="G12" s="35" t="s">
        <v>138</v>
      </c>
      <c r="H12" s="6">
        <v>3</v>
      </c>
      <c r="I12" s="6" t="s">
        <v>363</v>
      </c>
      <c r="J12" s="2"/>
      <c r="K12" s="2">
        <v>0</v>
      </c>
      <c r="L12" s="66">
        <f>SUM(J12:K12)</f>
        <v>0</v>
      </c>
      <c r="M12" s="66">
        <f>H12*L12</f>
        <v>0</v>
      </c>
    </row>
    <row r="13" spans="1:13" ht="51" outlineLevel="2">
      <c r="A13" s="6">
        <v>6</v>
      </c>
      <c r="B13" s="33">
        <v>1</v>
      </c>
      <c r="C13" s="33">
        <v>1</v>
      </c>
      <c r="D13" s="33">
        <v>1</v>
      </c>
      <c r="E13" s="33">
        <v>3</v>
      </c>
      <c r="F13" s="35" t="s">
        <v>46</v>
      </c>
      <c r="G13" s="35" t="s">
        <v>143</v>
      </c>
      <c r="H13" s="6">
        <v>1</v>
      </c>
      <c r="I13" s="6" t="s">
        <v>363</v>
      </c>
      <c r="J13" s="2"/>
      <c r="K13" s="2">
        <v>0</v>
      </c>
      <c r="L13" s="66">
        <f>SUM(J13:K13)</f>
        <v>0</v>
      </c>
      <c r="M13" s="66">
        <f>H13*L13</f>
        <v>0</v>
      </c>
    </row>
    <row r="14" spans="1:13" s="17" customFormat="1" outlineLevel="1">
      <c r="A14" s="6">
        <v>7</v>
      </c>
      <c r="B14" s="36">
        <v>1</v>
      </c>
      <c r="C14" s="36">
        <v>1</v>
      </c>
      <c r="D14" s="36">
        <v>1</v>
      </c>
      <c r="E14" s="37"/>
      <c r="F14" s="38" t="s">
        <v>56</v>
      </c>
      <c r="G14" s="37" t="s">
        <v>140</v>
      </c>
      <c r="H14" s="37"/>
      <c r="I14" s="37"/>
      <c r="J14" s="3"/>
      <c r="K14" s="3"/>
      <c r="L14" s="67"/>
      <c r="M14" s="68">
        <f>SUM(M11:M13)</f>
        <v>0</v>
      </c>
    </row>
    <row r="15" spans="1:13" outlineLevel="2">
      <c r="A15" s="6">
        <v>8</v>
      </c>
      <c r="B15" s="39">
        <v>1</v>
      </c>
      <c r="C15" s="39">
        <v>1</v>
      </c>
      <c r="D15" s="39">
        <v>2</v>
      </c>
      <c r="E15" s="39"/>
      <c r="F15" s="34" t="s">
        <v>57</v>
      </c>
      <c r="G15" s="34" t="s">
        <v>120</v>
      </c>
      <c r="H15" s="34"/>
      <c r="I15" s="34"/>
      <c r="J15" s="1"/>
      <c r="K15" s="1"/>
      <c r="L15" s="34"/>
      <c r="M15" s="34"/>
    </row>
    <row r="16" spans="1:13" ht="38.25" outlineLevel="2">
      <c r="A16" s="6">
        <v>9</v>
      </c>
      <c r="B16" s="33">
        <v>1</v>
      </c>
      <c r="C16" s="33">
        <v>1</v>
      </c>
      <c r="D16" s="33">
        <v>2</v>
      </c>
      <c r="E16" s="33">
        <v>1</v>
      </c>
      <c r="F16" s="35" t="s">
        <v>179</v>
      </c>
      <c r="G16" s="35" t="s">
        <v>139</v>
      </c>
      <c r="H16" s="6">
        <v>3</v>
      </c>
      <c r="I16" s="6" t="s">
        <v>363</v>
      </c>
      <c r="J16" s="2"/>
      <c r="K16" s="2">
        <v>0</v>
      </c>
      <c r="L16" s="66">
        <f>SUM(J16:K16)</f>
        <v>0</v>
      </c>
      <c r="M16" s="66">
        <f>H16*L16</f>
        <v>0</v>
      </c>
    </row>
    <row r="17" spans="1:13" ht="25.5" outlineLevel="2">
      <c r="A17" s="6">
        <v>10</v>
      </c>
      <c r="B17" s="33">
        <v>1</v>
      </c>
      <c r="C17" s="33">
        <v>1</v>
      </c>
      <c r="D17" s="33">
        <v>2</v>
      </c>
      <c r="E17" s="33">
        <v>2</v>
      </c>
      <c r="F17" s="35" t="s">
        <v>180</v>
      </c>
      <c r="G17" s="35" t="s">
        <v>138</v>
      </c>
      <c r="H17" s="6">
        <v>3</v>
      </c>
      <c r="I17" s="6" t="s">
        <v>363</v>
      </c>
      <c r="J17" s="2"/>
      <c r="K17" s="2">
        <v>0</v>
      </c>
      <c r="L17" s="66">
        <f>SUM(J17:K17)</f>
        <v>0</v>
      </c>
      <c r="M17" s="66">
        <f>H17*L17</f>
        <v>0</v>
      </c>
    </row>
    <row r="18" spans="1:13" ht="51" outlineLevel="2">
      <c r="A18" s="6">
        <v>11</v>
      </c>
      <c r="B18" s="33">
        <v>1</v>
      </c>
      <c r="C18" s="33">
        <v>1</v>
      </c>
      <c r="D18" s="33">
        <v>2</v>
      </c>
      <c r="E18" s="33">
        <v>3</v>
      </c>
      <c r="F18" s="35" t="s">
        <v>47</v>
      </c>
      <c r="G18" s="35" t="s">
        <v>144</v>
      </c>
      <c r="H18" s="6">
        <v>1</v>
      </c>
      <c r="I18" s="6" t="s">
        <v>363</v>
      </c>
      <c r="J18" s="2"/>
      <c r="K18" s="2">
        <v>0</v>
      </c>
      <c r="L18" s="66">
        <f>SUM(J18:K18)</f>
        <v>0</v>
      </c>
      <c r="M18" s="66">
        <f>H18*L18</f>
        <v>0</v>
      </c>
    </row>
    <row r="19" spans="1:13" s="17" customFormat="1" outlineLevel="1">
      <c r="A19" s="6">
        <v>12</v>
      </c>
      <c r="B19" s="36">
        <v>1</v>
      </c>
      <c r="C19" s="36">
        <v>1</v>
      </c>
      <c r="D19" s="36">
        <v>2</v>
      </c>
      <c r="E19" s="37"/>
      <c r="F19" s="38" t="s">
        <v>58</v>
      </c>
      <c r="G19" s="37" t="s">
        <v>120</v>
      </c>
      <c r="H19" s="37"/>
      <c r="I19" s="37"/>
      <c r="J19" s="3"/>
      <c r="K19" s="3"/>
      <c r="L19" s="67"/>
      <c r="M19" s="68">
        <f>SUM(M16:M18)</f>
        <v>0</v>
      </c>
    </row>
    <row r="20" spans="1:13" outlineLevel="2">
      <c r="A20" s="6">
        <v>13</v>
      </c>
      <c r="B20" s="33">
        <v>1</v>
      </c>
      <c r="C20" s="33">
        <v>1</v>
      </c>
      <c r="D20" s="33">
        <v>3</v>
      </c>
      <c r="E20" s="33"/>
      <c r="F20" s="34" t="s">
        <v>59</v>
      </c>
      <c r="G20" s="34" t="s">
        <v>121</v>
      </c>
      <c r="H20" s="34"/>
      <c r="I20" s="34"/>
      <c r="J20" s="1"/>
      <c r="K20" s="1"/>
      <c r="L20" s="34"/>
      <c r="M20" s="34"/>
    </row>
    <row r="21" spans="1:13" ht="51" outlineLevel="2">
      <c r="A21" s="6">
        <v>14</v>
      </c>
      <c r="B21" s="33">
        <v>1</v>
      </c>
      <c r="C21" s="33">
        <v>1</v>
      </c>
      <c r="D21" s="33">
        <v>3</v>
      </c>
      <c r="E21" s="33">
        <v>1</v>
      </c>
      <c r="F21" s="35" t="s">
        <v>181</v>
      </c>
      <c r="G21" s="35" t="s">
        <v>145</v>
      </c>
      <c r="H21" s="6">
        <v>1</v>
      </c>
      <c r="I21" s="6" t="s">
        <v>363</v>
      </c>
      <c r="J21" s="2"/>
      <c r="K21" s="2">
        <v>0</v>
      </c>
      <c r="L21" s="66">
        <f>SUM(J21:K21)</f>
        <v>0</v>
      </c>
      <c r="M21" s="66">
        <f>H21*L21</f>
        <v>0</v>
      </c>
    </row>
    <row r="22" spans="1:13" s="17" customFormat="1" outlineLevel="1">
      <c r="A22" s="6">
        <v>15</v>
      </c>
      <c r="B22" s="36">
        <v>1</v>
      </c>
      <c r="C22" s="36">
        <v>1</v>
      </c>
      <c r="D22" s="36">
        <v>3</v>
      </c>
      <c r="E22" s="37"/>
      <c r="F22" s="38" t="s">
        <v>59</v>
      </c>
      <c r="G22" s="37" t="s">
        <v>121</v>
      </c>
      <c r="H22" s="37"/>
      <c r="I22" s="37"/>
      <c r="J22" s="3"/>
      <c r="K22" s="3"/>
      <c r="L22" s="67"/>
      <c r="M22" s="68">
        <f>SUM(M21:M21)</f>
        <v>0</v>
      </c>
    </row>
    <row r="23" spans="1:13" outlineLevel="2">
      <c r="A23" s="6">
        <v>16</v>
      </c>
      <c r="B23" s="33">
        <v>1</v>
      </c>
      <c r="C23" s="33">
        <v>1</v>
      </c>
      <c r="D23" s="33">
        <v>4</v>
      </c>
      <c r="E23" s="33"/>
      <c r="F23" s="34" t="s">
        <v>92</v>
      </c>
      <c r="G23" s="34" t="s">
        <v>128</v>
      </c>
      <c r="H23" s="34"/>
      <c r="I23" s="34"/>
      <c r="J23" s="1"/>
      <c r="K23" s="1"/>
      <c r="L23" s="34"/>
      <c r="M23" s="34"/>
    </row>
    <row r="24" spans="1:13" ht="127.5" outlineLevel="2">
      <c r="A24" s="6">
        <v>17</v>
      </c>
      <c r="B24" s="33">
        <v>1</v>
      </c>
      <c r="C24" s="33">
        <v>1</v>
      </c>
      <c r="D24" s="33">
        <v>4</v>
      </c>
      <c r="E24" s="33">
        <v>1</v>
      </c>
      <c r="F24" s="35" t="s">
        <v>182</v>
      </c>
      <c r="G24" s="35" t="s">
        <v>215</v>
      </c>
      <c r="H24" s="6">
        <v>1</v>
      </c>
      <c r="I24" s="6" t="s">
        <v>364</v>
      </c>
      <c r="J24" s="2"/>
      <c r="K24" s="2">
        <v>0</v>
      </c>
      <c r="L24" s="66">
        <f>SUM(J24:K24)</f>
        <v>0</v>
      </c>
      <c r="M24" s="66">
        <f>H24*L24</f>
        <v>0</v>
      </c>
    </row>
    <row r="25" spans="1:13" ht="89.25" outlineLevel="2">
      <c r="A25" s="6">
        <v>18</v>
      </c>
      <c r="B25" s="33">
        <v>1</v>
      </c>
      <c r="C25" s="33">
        <v>1</v>
      </c>
      <c r="D25" s="33">
        <v>4</v>
      </c>
      <c r="E25" s="33">
        <v>2</v>
      </c>
      <c r="F25" s="35" t="s">
        <v>48</v>
      </c>
      <c r="G25" s="35" t="s">
        <v>53</v>
      </c>
      <c r="H25" s="40">
        <v>1</v>
      </c>
      <c r="I25" s="6" t="s">
        <v>363</v>
      </c>
      <c r="J25" s="2"/>
      <c r="K25" s="2">
        <v>0</v>
      </c>
      <c r="L25" s="66">
        <f>SUM(J25:K25)</f>
        <v>0</v>
      </c>
      <c r="M25" s="66">
        <f>H25*L25</f>
        <v>0</v>
      </c>
    </row>
    <row r="26" spans="1:13" ht="51" outlineLevel="2">
      <c r="A26" s="6">
        <v>19</v>
      </c>
      <c r="B26" s="33">
        <v>1</v>
      </c>
      <c r="C26" s="33">
        <v>1</v>
      </c>
      <c r="D26" s="33">
        <v>4</v>
      </c>
      <c r="E26" s="33">
        <v>3</v>
      </c>
      <c r="F26" s="35" t="s">
        <v>351</v>
      </c>
      <c r="G26" s="35" t="s">
        <v>352</v>
      </c>
      <c r="H26" s="40">
        <v>1</v>
      </c>
      <c r="I26" s="6" t="s">
        <v>364</v>
      </c>
      <c r="J26" s="2"/>
      <c r="K26" s="2">
        <v>0</v>
      </c>
      <c r="L26" s="66">
        <f>SUM(J26:K26)</f>
        <v>0</v>
      </c>
      <c r="M26" s="66">
        <f>H26*L26</f>
        <v>0</v>
      </c>
    </row>
    <row r="27" spans="1:13" s="17" customFormat="1" outlineLevel="1">
      <c r="A27" s="6">
        <v>20</v>
      </c>
      <c r="B27" s="41">
        <v>1</v>
      </c>
      <c r="C27" s="41">
        <v>1</v>
      </c>
      <c r="D27" s="41">
        <v>4</v>
      </c>
      <c r="E27" s="42"/>
      <c r="F27" s="43" t="s">
        <v>92</v>
      </c>
      <c r="G27" s="42" t="s">
        <v>128</v>
      </c>
      <c r="H27" s="42"/>
      <c r="I27" s="42"/>
      <c r="J27" s="4"/>
      <c r="K27" s="4"/>
      <c r="L27" s="69"/>
      <c r="M27" s="70">
        <f>SUM(M24:M26)</f>
        <v>0</v>
      </c>
    </row>
    <row r="28" spans="1:13" outlineLevel="2">
      <c r="A28" s="6">
        <v>21</v>
      </c>
      <c r="B28" s="33">
        <v>1</v>
      </c>
      <c r="C28" s="33">
        <v>1</v>
      </c>
      <c r="D28" s="33">
        <v>5</v>
      </c>
      <c r="E28" s="33"/>
      <c r="F28" s="34" t="s">
        <v>317</v>
      </c>
      <c r="G28" s="34" t="s">
        <v>316</v>
      </c>
      <c r="H28" s="34"/>
      <c r="I28" s="34"/>
      <c r="J28" s="1"/>
      <c r="K28" s="1"/>
      <c r="L28" s="34"/>
      <c r="M28" s="34"/>
    </row>
    <row r="29" spans="1:13" ht="38.25" outlineLevel="2">
      <c r="A29" s="6">
        <v>22</v>
      </c>
      <c r="B29" s="33">
        <v>1</v>
      </c>
      <c r="C29" s="33">
        <v>1</v>
      </c>
      <c r="D29" s="33">
        <v>5</v>
      </c>
      <c r="E29" s="33">
        <v>1</v>
      </c>
      <c r="F29" s="35" t="s">
        <v>179</v>
      </c>
      <c r="G29" s="35" t="s">
        <v>139</v>
      </c>
      <c r="H29" s="6">
        <v>3</v>
      </c>
      <c r="I29" s="6" t="s">
        <v>363</v>
      </c>
      <c r="J29" s="2"/>
      <c r="K29" s="2">
        <v>0</v>
      </c>
      <c r="L29" s="66">
        <f>SUM(J29:K29)</f>
        <v>0</v>
      </c>
      <c r="M29" s="66">
        <f>H29*L29</f>
        <v>0</v>
      </c>
    </row>
    <row r="30" spans="1:13" ht="25.5" outlineLevel="2">
      <c r="A30" s="6">
        <v>23</v>
      </c>
      <c r="B30" s="33">
        <v>1</v>
      </c>
      <c r="C30" s="33">
        <v>1</v>
      </c>
      <c r="D30" s="33">
        <v>5</v>
      </c>
      <c r="E30" s="33">
        <v>2</v>
      </c>
      <c r="F30" s="35" t="s">
        <v>180</v>
      </c>
      <c r="G30" s="35" t="s">
        <v>138</v>
      </c>
      <c r="H30" s="6">
        <v>3</v>
      </c>
      <c r="I30" s="6" t="s">
        <v>363</v>
      </c>
      <c r="J30" s="2"/>
      <c r="K30" s="2">
        <v>0</v>
      </c>
      <c r="L30" s="66">
        <f>SUM(J30:K30)</f>
        <v>0</v>
      </c>
      <c r="M30" s="66">
        <f>H30*L30</f>
        <v>0</v>
      </c>
    </row>
    <row r="31" spans="1:13" ht="51" outlineLevel="2">
      <c r="A31" s="6">
        <v>24</v>
      </c>
      <c r="B31" s="33">
        <v>1</v>
      </c>
      <c r="C31" s="33">
        <v>1</v>
      </c>
      <c r="D31" s="33">
        <v>5</v>
      </c>
      <c r="E31" s="33">
        <v>3</v>
      </c>
      <c r="F31" s="35" t="s">
        <v>46</v>
      </c>
      <c r="G31" s="35" t="s">
        <v>143</v>
      </c>
      <c r="H31" s="6">
        <v>1</v>
      </c>
      <c r="I31" s="6" t="s">
        <v>363</v>
      </c>
      <c r="J31" s="2"/>
      <c r="K31" s="2">
        <v>0</v>
      </c>
      <c r="L31" s="66">
        <f>SUM(J31:K31)</f>
        <v>0</v>
      </c>
      <c r="M31" s="66">
        <f>H31*L31</f>
        <v>0</v>
      </c>
    </row>
    <row r="32" spans="1:13" s="17" customFormat="1" outlineLevel="1">
      <c r="A32" s="6">
        <v>25</v>
      </c>
      <c r="B32" s="36">
        <v>1</v>
      </c>
      <c r="C32" s="36">
        <v>1</v>
      </c>
      <c r="D32" s="36">
        <v>5</v>
      </c>
      <c r="E32" s="37"/>
      <c r="F32" s="38" t="s">
        <v>317</v>
      </c>
      <c r="G32" s="37" t="s">
        <v>316</v>
      </c>
      <c r="H32" s="37"/>
      <c r="I32" s="37"/>
      <c r="J32" s="3"/>
      <c r="K32" s="3"/>
      <c r="L32" s="67"/>
      <c r="M32" s="68">
        <f>SUM(M29:M31)</f>
        <v>0</v>
      </c>
    </row>
    <row r="33" spans="1:13" outlineLevel="2">
      <c r="A33" s="6">
        <v>26</v>
      </c>
      <c r="B33" s="33">
        <v>1</v>
      </c>
      <c r="C33" s="33">
        <v>1</v>
      </c>
      <c r="D33" s="33">
        <v>6</v>
      </c>
      <c r="E33" s="39"/>
      <c r="F33" s="34" t="s">
        <v>319</v>
      </c>
      <c r="G33" s="34" t="s">
        <v>318</v>
      </c>
      <c r="H33" s="34"/>
      <c r="I33" s="34"/>
      <c r="J33" s="1"/>
      <c r="K33" s="1"/>
      <c r="L33" s="34"/>
      <c r="M33" s="34"/>
    </row>
    <row r="34" spans="1:13" ht="38.25" outlineLevel="2">
      <c r="A34" s="6">
        <v>27</v>
      </c>
      <c r="B34" s="33">
        <v>1</v>
      </c>
      <c r="C34" s="33">
        <v>1</v>
      </c>
      <c r="D34" s="33">
        <v>6</v>
      </c>
      <c r="E34" s="33">
        <v>1</v>
      </c>
      <c r="F34" s="35" t="s">
        <v>179</v>
      </c>
      <c r="G34" s="35" t="s">
        <v>139</v>
      </c>
      <c r="H34" s="6">
        <v>3</v>
      </c>
      <c r="I34" s="6" t="s">
        <v>363</v>
      </c>
      <c r="J34" s="2"/>
      <c r="K34" s="2">
        <v>0</v>
      </c>
      <c r="L34" s="66">
        <f>SUM(J34:K34)</f>
        <v>0</v>
      </c>
      <c r="M34" s="66">
        <f>H34*L34</f>
        <v>0</v>
      </c>
    </row>
    <row r="35" spans="1:13" ht="25.5" outlineLevel="2">
      <c r="A35" s="6">
        <v>28</v>
      </c>
      <c r="B35" s="33">
        <v>1</v>
      </c>
      <c r="C35" s="33">
        <v>1</v>
      </c>
      <c r="D35" s="33">
        <v>6</v>
      </c>
      <c r="E35" s="33">
        <v>2</v>
      </c>
      <c r="F35" s="35" t="s">
        <v>180</v>
      </c>
      <c r="G35" s="35" t="s">
        <v>138</v>
      </c>
      <c r="H35" s="6">
        <v>3</v>
      </c>
      <c r="I35" s="6" t="s">
        <v>363</v>
      </c>
      <c r="J35" s="2"/>
      <c r="K35" s="2">
        <v>0</v>
      </c>
      <c r="L35" s="66">
        <f>SUM(J35:K35)</f>
        <v>0</v>
      </c>
      <c r="M35" s="66">
        <f>H35*L35</f>
        <v>0</v>
      </c>
    </row>
    <row r="36" spans="1:13" ht="51" outlineLevel="2">
      <c r="A36" s="6">
        <v>29</v>
      </c>
      <c r="B36" s="33">
        <v>1</v>
      </c>
      <c r="C36" s="33">
        <v>1</v>
      </c>
      <c r="D36" s="33">
        <v>6</v>
      </c>
      <c r="E36" s="33">
        <v>3</v>
      </c>
      <c r="F36" s="35" t="s">
        <v>47</v>
      </c>
      <c r="G36" s="35" t="s">
        <v>144</v>
      </c>
      <c r="H36" s="6">
        <v>1</v>
      </c>
      <c r="I36" s="6" t="s">
        <v>363</v>
      </c>
      <c r="J36" s="2"/>
      <c r="K36" s="2">
        <v>0</v>
      </c>
      <c r="L36" s="66">
        <f>SUM(J36:K36)</f>
        <v>0</v>
      </c>
      <c r="M36" s="66">
        <f>H36*L36</f>
        <v>0</v>
      </c>
    </row>
    <row r="37" spans="1:13" s="17" customFormat="1" outlineLevel="1">
      <c r="A37" s="6">
        <v>30</v>
      </c>
      <c r="B37" s="36">
        <v>1</v>
      </c>
      <c r="C37" s="36">
        <v>1</v>
      </c>
      <c r="D37" s="36">
        <v>6</v>
      </c>
      <c r="E37" s="37"/>
      <c r="F37" s="38" t="s">
        <v>319</v>
      </c>
      <c r="G37" s="37" t="s">
        <v>318</v>
      </c>
      <c r="H37" s="37"/>
      <c r="I37" s="37"/>
      <c r="J37" s="3"/>
      <c r="K37" s="3"/>
      <c r="L37" s="67"/>
      <c r="M37" s="68">
        <f>SUM(M34:M36)</f>
        <v>0</v>
      </c>
    </row>
    <row r="38" spans="1:13" s="18" customFormat="1" outlineLevel="1">
      <c r="A38" s="6">
        <v>31</v>
      </c>
      <c r="B38" s="44">
        <v>1</v>
      </c>
      <c r="C38" s="44">
        <v>1</v>
      </c>
      <c r="D38" s="44"/>
      <c r="E38" s="45"/>
      <c r="F38" s="45" t="s">
        <v>303</v>
      </c>
      <c r="G38" s="45" t="s">
        <v>324</v>
      </c>
      <c r="H38" s="45"/>
      <c r="I38" s="45"/>
      <c r="J38" s="5"/>
      <c r="K38" s="5"/>
      <c r="L38" s="71"/>
      <c r="M38" s="72">
        <f>M27+M22+M19+M14</f>
        <v>0</v>
      </c>
    </row>
    <row r="39" spans="1:13" s="18" customFormat="1">
      <c r="A39" s="6">
        <v>32</v>
      </c>
      <c r="B39" s="44">
        <v>1</v>
      </c>
      <c r="C39" s="44">
        <v>1</v>
      </c>
      <c r="D39" s="44"/>
      <c r="E39" s="45"/>
      <c r="F39" s="45" t="s">
        <v>326</v>
      </c>
      <c r="G39" s="45" t="s">
        <v>325</v>
      </c>
      <c r="H39" s="45"/>
      <c r="I39" s="45"/>
      <c r="J39" s="5"/>
      <c r="K39" s="5"/>
      <c r="L39" s="71"/>
      <c r="M39" s="72">
        <f>M37+M32+M27+M22+M19+M14</f>
        <v>0</v>
      </c>
    </row>
    <row r="40" spans="1:13" outlineLevel="2">
      <c r="A40" s="6">
        <v>33</v>
      </c>
      <c r="B40" s="33">
        <v>1</v>
      </c>
      <c r="C40" s="33">
        <v>2</v>
      </c>
      <c r="D40" s="33"/>
      <c r="E40" s="33"/>
      <c r="F40" s="46" t="s">
        <v>60</v>
      </c>
      <c r="G40" s="46" t="s">
        <v>147</v>
      </c>
      <c r="H40" s="46"/>
      <c r="I40" s="46"/>
      <c r="J40" s="19"/>
      <c r="K40" s="19"/>
      <c r="L40" s="46"/>
      <c r="M40" s="46"/>
    </row>
    <row r="41" spans="1:13" ht="153" outlineLevel="2">
      <c r="A41" s="6">
        <v>34</v>
      </c>
      <c r="B41" s="33">
        <v>1</v>
      </c>
      <c r="C41" s="33">
        <v>2</v>
      </c>
      <c r="D41" s="33">
        <v>1</v>
      </c>
      <c r="E41" s="33">
        <v>1</v>
      </c>
      <c r="F41" s="35" t="s">
        <v>201</v>
      </c>
      <c r="G41" s="35" t="s">
        <v>202</v>
      </c>
      <c r="H41" s="40">
        <v>1</v>
      </c>
      <c r="I41" s="6" t="s">
        <v>364</v>
      </c>
      <c r="J41" s="2">
        <v>0</v>
      </c>
      <c r="K41" s="2">
        <v>0</v>
      </c>
      <c r="L41" s="66">
        <f>SUM(J41:K41)</f>
        <v>0</v>
      </c>
      <c r="M41" s="66">
        <f>H41*L41</f>
        <v>0</v>
      </c>
    </row>
    <row r="42" spans="1:13" ht="38.25" outlineLevel="2">
      <c r="A42" s="6">
        <v>35</v>
      </c>
      <c r="B42" s="33">
        <v>1</v>
      </c>
      <c r="C42" s="33">
        <v>2</v>
      </c>
      <c r="D42" s="33">
        <v>1</v>
      </c>
      <c r="E42" s="33">
        <v>2</v>
      </c>
      <c r="F42" s="35" t="s">
        <v>49</v>
      </c>
      <c r="G42" s="35" t="s">
        <v>148</v>
      </c>
      <c r="H42" s="40">
        <v>1</v>
      </c>
      <c r="I42" s="6" t="s">
        <v>364</v>
      </c>
      <c r="J42" s="2">
        <v>0</v>
      </c>
      <c r="K42" s="2">
        <v>0</v>
      </c>
      <c r="L42" s="66">
        <f>SUM(J42:K42)</f>
        <v>0</v>
      </c>
      <c r="M42" s="66">
        <f>H42*L42</f>
        <v>0</v>
      </c>
    </row>
    <row r="43" spans="1:13" s="18" customFormat="1">
      <c r="A43" s="6">
        <v>36</v>
      </c>
      <c r="B43" s="44">
        <v>1</v>
      </c>
      <c r="C43" s="44">
        <v>2</v>
      </c>
      <c r="D43" s="44"/>
      <c r="E43" s="45"/>
      <c r="F43" s="45" t="s">
        <v>60</v>
      </c>
      <c r="G43" s="45" t="s">
        <v>147</v>
      </c>
      <c r="H43" s="45"/>
      <c r="I43" s="45"/>
      <c r="J43" s="5"/>
      <c r="K43" s="5"/>
      <c r="L43" s="71"/>
      <c r="M43" s="72">
        <f>SUM(M41:M42)</f>
        <v>0</v>
      </c>
    </row>
    <row r="44" spans="1:13" outlineLevel="1">
      <c r="A44" s="6">
        <v>37</v>
      </c>
      <c r="B44" s="33">
        <v>1</v>
      </c>
      <c r="C44" s="33">
        <v>3</v>
      </c>
      <c r="D44" s="33"/>
      <c r="E44" s="33"/>
      <c r="F44" s="46" t="s">
        <v>61</v>
      </c>
      <c r="G44" s="46" t="s">
        <v>51</v>
      </c>
      <c r="H44" s="46"/>
      <c r="I44" s="46"/>
      <c r="J44" s="19"/>
      <c r="K44" s="19"/>
      <c r="L44" s="46"/>
      <c r="M44" s="46"/>
    </row>
    <row r="45" spans="1:13" ht="25.5" outlineLevel="1">
      <c r="A45" s="6">
        <v>38</v>
      </c>
      <c r="B45" s="33">
        <v>1</v>
      </c>
      <c r="C45" s="33">
        <v>3</v>
      </c>
      <c r="D45" s="33">
        <v>1</v>
      </c>
      <c r="E45" s="33">
        <v>1</v>
      </c>
      <c r="F45" s="35" t="s">
        <v>50</v>
      </c>
      <c r="G45" s="35" t="s">
        <v>278</v>
      </c>
      <c r="H45" s="40">
        <v>1</v>
      </c>
      <c r="I45" s="6" t="s">
        <v>363</v>
      </c>
      <c r="J45" s="2">
        <v>0</v>
      </c>
      <c r="K45" s="2">
        <v>0</v>
      </c>
      <c r="L45" s="66">
        <f t="shared" ref="L45:L52" si="0">SUM(J45:K45)</f>
        <v>0</v>
      </c>
      <c r="M45" s="66">
        <f t="shared" ref="M45:M52" si="1">H45*L45</f>
        <v>0</v>
      </c>
    </row>
    <row r="46" spans="1:13" ht="51" outlineLevel="1">
      <c r="A46" s="6">
        <v>39</v>
      </c>
      <c r="B46" s="33">
        <v>1</v>
      </c>
      <c r="C46" s="33">
        <v>3</v>
      </c>
      <c r="D46" s="33">
        <v>1</v>
      </c>
      <c r="E46" s="33">
        <v>2</v>
      </c>
      <c r="F46" s="35" t="s">
        <v>41</v>
      </c>
      <c r="G46" s="35" t="s">
        <v>80</v>
      </c>
      <c r="H46" s="40">
        <v>2</v>
      </c>
      <c r="I46" s="7" t="s">
        <v>363</v>
      </c>
      <c r="J46" s="2">
        <v>0</v>
      </c>
      <c r="K46" s="2">
        <v>0</v>
      </c>
      <c r="L46" s="66">
        <f t="shared" si="0"/>
        <v>0</v>
      </c>
      <c r="M46" s="66">
        <f t="shared" si="1"/>
        <v>0</v>
      </c>
    </row>
    <row r="47" spans="1:13" ht="38.25" outlineLevel="1">
      <c r="A47" s="6">
        <v>40</v>
      </c>
      <c r="B47" s="33">
        <v>1</v>
      </c>
      <c r="C47" s="33">
        <v>3</v>
      </c>
      <c r="D47" s="33">
        <v>1</v>
      </c>
      <c r="E47" s="33">
        <v>3</v>
      </c>
      <c r="F47" s="35" t="s">
        <v>183</v>
      </c>
      <c r="G47" s="35" t="s">
        <v>142</v>
      </c>
      <c r="H47" s="40">
        <v>1</v>
      </c>
      <c r="I47" s="6" t="s">
        <v>363</v>
      </c>
      <c r="J47" s="2">
        <v>0</v>
      </c>
      <c r="K47" s="2">
        <v>0</v>
      </c>
      <c r="L47" s="66">
        <f t="shared" si="0"/>
        <v>0</v>
      </c>
      <c r="M47" s="66">
        <f t="shared" si="1"/>
        <v>0</v>
      </c>
    </row>
    <row r="48" spans="1:13" ht="38.25" outlineLevel="1">
      <c r="A48" s="6">
        <v>41</v>
      </c>
      <c r="B48" s="33">
        <v>1</v>
      </c>
      <c r="C48" s="33">
        <v>3</v>
      </c>
      <c r="D48" s="33">
        <v>1</v>
      </c>
      <c r="E48" s="33">
        <v>4</v>
      </c>
      <c r="F48" s="35" t="s">
        <v>184</v>
      </c>
      <c r="G48" s="35" t="s">
        <v>97</v>
      </c>
      <c r="H48" s="40">
        <v>2</v>
      </c>
      <c r="I48" s="6" t="s">
        <v>363</v>
      </c>
      <c r="J48" s="2">
        <v>0</v>
      </c>
      <c r="K48" s="2">
        <v>0</v>
      </c>
      <c r="L48" s="66">
        <f t="shared" si="0"/>
        <v>0</v>
      </c>
      <c r="M48" s="66">
        <f t="shared" si="1"/>
        <v>0</v>
      </c>
    </row>
    <row r="49" spans="1:13" ht="63.75" outlineLevel="1">
      <c r="A49" s="6">
        <v>42</v>
      </c>
      <c r="B49" s="33">
        <v>1</v>
      </c>
      <c r="C49" s="33">
        <v>1</v>
      </c>
      <c r="D49" s="33">
        <v>2</v>
      </c>
      <c r="E49" s="33">
        <v>5</v>
      </c>
      <c r="F49" s="35" t="s">
        <v>185</v>
      </c>
      <c r="G49" s="35" t="s">
        <v>141</v>
      </c>
      <c r="H49" s="40">
        <v>2</v>
      </c>
      <c r="I49" s="6" t="s">
        <v>363</v>
      </c>
      <c r="J49" s="2">
        <v>0</v>
      </c>
      <c r="K49" s="2">
        <v>0</v>
      </c>
      <c r="L49" s="66">
        <f>SUM(J49:K49)</f>
        <v>0</v>
      </c>
      <c r="M49" s="66">
        <f>H49*L49</f>
        <v>0</v>
      </c>
    </row>
    <row r="50" spans="1:13" ht="63.75" outlineLevel="1">
      <c r="A50" s="6">
        <v>43</v>
      </c>
      <c r="B50" s="33">
        <v>1</v>
      </c>
      <c r="C50" s="33">
        <v>3</v>
      </c>
      <c r="D50" s="33">
        <v>1</v>
      </c>
      <c r="E50" s="33">
        <v>6</v>
      </c>
      <c r="F50" s="35" t="s">
        <v>186</v>
      </c>
      <c r="G50" s="35" t="s">
        <v>107</v>
      </c>
      <c r="H50" s="40">
        <v>2</v>
      </c>
      <c r="I50" s="6" t="s">
        <v>363</v>
      </c>
      <c r="J50" s="2">
        <v>0</v>
      </c>
      <c r="K50" s="2">
        <v>0</v>
      </c>
      <c r="L50" s="66">
        <f t="shared" si="0"/>
        <v>0</v>
      </c>
      <c r="M50" s="66">
        <f t="shared" si="1"/>
        <v>0</v>
      </c>
    </row>
    <row r="51" spans="1:13" ht="89.25" outlineLevel="1">
      <c r="A51" s="6">
        <v>44</v>
      </c>
      <c r="B51" s="33">
        <v>1</v>
      </c>
      <c r="C51" s="33">
        <v>3</v>
      </c>
      <c r="D51" s="33">
        <v>1</v>
      </c>
      <c r="E51" s="33">
        <v>7</v>
      </c>
      <c r="F51" s="35" t="s">
        <v>187</v>
      </c>
      <c r="G51" s="35" t="s">
        <v>52</v>
      </c>
      <c r="H51" s="40">
        <v>2</v>
      </c>
      <c r="I51" s="6" t="s">
        <v>363</v>
      </c>
      <c r="J51" s="2">
        <v>0</v>
      </c>
      <c r="K51" s="2">
        <v>0</v>
      </c>
      <c r="L51" s="66">
        <f>SUM(J51:K51)</f>
        <v>0</v>
      </c>
      <c r="M51" s="66">
        <f>H51*L51</f>
        <v>0</v>
      </c>
    </row>
    <row r="52" spans="1:13" ht="63.75" outlineLevel="1">
      <c r="A52" s="6">
        <v>45</v>
      </c>
      <c r="B52" s="33">
        <v>1</v>
      </c>
      <c r="C52" s="33">
        <v>3</v>
      </c>
      <c r="D52" s="33">
        <v>1</v>
      </c>
      <c r="E52" s="33">
        <v>8</v>
      </c>
      <c r="F52" s="35" t="s">
        <v>149</v>
      </c>
      <c r="G52" s="35" t="s">
        <v>150</v>
      </c>
      <c r="H52" s="40">
        <v>4</v>
      </c>
      <c r="I52" s="6" t="s">
        <v>363</v>
      </c>
      <c r="J52" s="2">
        <v>0</v>
      </c>
      <c r="K52" s="2">
        <v>0</v>
      </c>
      <c r="L52" s="66">
        <f t="shared" si="0"/>
        <v>0</v>
      </c>
      <c r="M52" s="66">
        <f t="shared" si="1"/>
        <v>0</v>
      </c>
    </row>
    <row r="53" spans="1:13" ht="25.5" outlineLevel="1">
      <c r="A53" s="6">
        <v>46</v>
      </c>
      <c r="B53" s="33">
        <v>1</v>
      </c>
      <c r="C53" s="33">
        <v>3</v>
      </c>
      <c r="D53" s="33">
        <v>1</v>
      </c>
      <c r="E53" s="33">
        <v>9</v>
      </c>
      <c r="F53" s="35" t="s">
        <v>180</v>
      </c>
      <c r="G53" s="35" t="s">
        <v>138</v>
      </c>
      <c r="H53" s="40">
        <v>1</v>
      </c>
      <c r="I53" s="6" t="s">
        <v>363</v>
      </c>
      <c r="J53" s="2">
        <v>0</v>
      </c>
      <c r="K53" s="2">
        <v>0</v>
      </c>
      <c r="L53" s="66">
        <f>SUM(J53:K53)</f>
        <v>0</v>
      </c>
      <c r="M53" s="66">
        <f>H53*L53</f>
        <v>0</v>
      </c>
    </row>
    <row r="54" spans="1:13" ht="25.5" outlineLevel="1">
      <c r="A54" s="6">
        <v>47</v>
      </c>
      <c r="B54" s="33">
        <v>1</v>
      </c>
      <c r="C54" s="33">
        <v>3</v>
      </c>
      <c r="D54" s="33">
        <v>1</v>
      </c>
      <c r="E54" s="33">
        <v>10</v>
      </c>
      <c r="F54" s="35" t="s">
        <v>203</v>
      </c>
      <c r="G54" s="35" t="s">
        <v>204</v>
      </c>
      <c r="H54" s="40">
        <v>4</v>
      </c>
      <c r="I54" s="6" t="s">
        <v>363</v>
      </c>
      <c r="J54" s="2">
        <v>0</v>
      </c>
      <c r="K54" s="2">
        <v>0</v>
      </c>
      <c r="L54" s="66">
        <f>SUM(J54:K54)</f>
        <v>0</v>
      </c>
      <c r="M54" s="66">
        <f>H54*L54</f>
        <v>0</v>
      </c>
    </row>
    <row r="55" spans="1:13" s="18" customFormat="1">
      <c r="A55" s="6">
        <v>48</v>
      </c>
      <c r="B55" s="44">
        <v>1</v>
      </c>
      <c r="C55" s="44">
        <v>3</v>
      </c>
      <c r="D55" s="44"/>
      <c r="E55" s="45"/>
      <c r="F55" s="45" t="s">
        <v>61</v>
      </c>
      <c r="G55" s="45" t="s">
        <v>51</v>
      </c>
      <c r="H55" s="45"/>
      <c r="I55" s="45"/>
      <c r="J55" s="5"/>
      <c r="K55" s="5"/>
      <c r="L55" s="71"/>
      <c r="M55" s="72">
        <f>SUM(M45:M54)</f>
        <v>0</v>
      </c>
    </row>
    <row r="56" spans="1:13" outlineLevel="1">
      <c r="A56" s="6">
        <v>49</v>
      </c>
      <c r="B56" s="33">
        <v>1</v>
      </c>
      <c r="C56" s="33">
        <v>4</v>
      </c>
      <c r="D56" s="33"/>
      <c r="E56" s="33"/>
      <c r="F56" s="46" t="s">
        <v>62</v>
      </c>
      <c r="G56" s="46" t="s">
        <v>220</v>
      </c>
      <c r="H56" s="46"/>
      <c r="I56" s="46"/>
      <c r="J56" s="19"/>
      <c r="K56" s="19"/>
      <c r="L56" s="46"/>
      <c r="M56" s="46"/>
    </row>
    <row r="57" spans="1:13" ht="63.75" outlineLevel="1">
      <c r="A57" s="6">
        <v>50</v>
      </c>
      <c r="B57" s="33">
        <v>1</v>
      </c>
      <c r="C57" s="33">
        <v>4</v>
      </c>
      <c r="D57" s="33">
        <v>1</v>
      </c>
      <c r="E57" s="33">
        <v>1</v>
      </c>
      <c r="F57" s="35" t="s">
        <v>32</v>
      </c>
      <c r="G57" s="35" t="s">
        <v>54</v>
      </c>
      <c r="H57" s="40">
        <v>2</v>
      </c>
      <c r="I57" s="6" t="s">
        <v>363</v>
      </c>
      <c r="J57" s="2">
        <v>0</v>
      </c>
      <c r="K57" s="2">
        <v>0</v>
      </c>
      <c r="L57" s="66">
        <f>SUM(J57:K57)</f>
        <v>0</v>
      </c>
      <c r="M57" s="66">
        <f>H57*L57</f>
        <v>0</v>
      </c>
    </row>
    <row r="58" spans="1:13" ht="63.75" outlineLevel="1">
      <c r="A58" s="6">
        <v>51</v>
      </c>
      <c r="B58" s="33">
        <v>1</v>
      </c>
      <c r="C58" s="33">
        <v>4</v>
      </c>
      <c r="D58" s="33">
        <v>1</v>
      </c>
      <c r="E58" s="33">
        <v>2</v>
      </c>
      <c r="F58" s="35" t="s">
        <v>33</v>
      </c>
      <c r="G58" s="35" t="s">
        <v>75</v>
      </c>
      <c r="H58" s="40">
        <v>2</v>
      </c>
      <c r="I58" s="6" t="s">
        <v>363</v>
      </c>
      <c r="J58" s="2">
        <v>0</v>
      </c>
      <c r="K58" s="2">
        <v>0</v>
      </c>
      <c r="L58" s="66">
        <f>SUM(J58:K58)</f>
        <v>0</v>
      </c>
      <c r="M58" s="66">
        <f>H58*L58</f>
        <v>0</v>
      </c>
    </row>
    <row r="59" spans="1:13" ht="63.75" outlineLevel="1">
      <c r="A59" s="6">
        <v>52</v>
      </c>
      <c r="B59" s="33">
        <v>1</v>
      </c>
      <c r="C59" s="33">
        <v>4</v>
      </c>
      <c r="D59" s="33">
        <v>1</v>
      </c>
      <c r="E59" s="33">
        <v>3</v>
      </c>
      <c r="F59" s="35" t="s">
        <v>298</v>
      </c>
      <c r="G59" s="35" t="s">
        <v>297</v>
      </c>
      <c r="H59" s="40">
        <v>1</v>
      </c>
      <c r="I59" s="6" t="s">
        <v>363</v>
      </c>
      <c r="J59" s="2">
        <v>0</v>
      </c>
      <c r="K59" s="2">
        <v>0</v>
      </c>
      <c r="L59" s="66">
        <f>SUM(J59:K59)</f>
        <v>0</v>
      </c>
      <c r="M59" s="66">
        <f>H59*L59</f>
        <v>0</v>
      </c>
    </row>
    <row r="60" spans="1:13" ht="76.5" outlineLevel="1">
      <c r="A60" s="6">
        <v>53</v>
      </c>
      <c r="B60" s="33">
        <v>1</v>
      </c>
      <c r="C60" s="33">
        <v>4</v>
      </c>
      <c r="D60" s="33">
        <v>1</v>
      </c>
      <c r="E60" s="33">
        <v>4</v>
      </c>
      <c r="F60" s="35" t="s">
        <v>222</v>
      </c>
      <c r="G60" s="35" t="s">
        <v>221</v>
      </c>
      <c r="H60" s="40">
        <v>2</v>
      </c>
      <c r="I60" s="6" t="s">
        <v>363</v>
      </c>
      <c r="J60" s="2">
        <v>0</v>
      </c>
      <c r="K60" s="2">
        <v>0</v>
      </c>
      <c r="L60" s="66">
        <f>SUM(J60:K60)</f>
        <v>0</v>
      </c>
      <c r="M60" s="66">
        <f>H60*L60</f>
        <v>0</v>
      </c>
    </row>
    <row r="61" spans="1:13" ht="63.75" outlineLevel="1">
      <c r="A61" s="6">
        <v>54</v>
      </c>
      <c r="B61" s="33">
        <v>1</v>
      </c>
      <c r="C61" s="33">
        <v>4</v>
      </c>
      <c r="D61" s="33">
        <v>1</v>
      </c>
      <c r="E61" s="33">
        <v>5</v>
      </c>
      <c r="F61" s="35" t="s">
        <v>34</v>
      </c>
      <c r="G61" s="35" t="s">
        <v>76</v>
      </c>
      <c r="H61" s="40">
        <v>2</v>
      </c>
      <c r="I61" s="6" t="s">
        <v>363</v>
      </c>
      <c r="J61" s="2">
        <v>0</v>
      </c>
      <c r="K61" s="2">
        <v>0</v>
      </c>
      <c r="L61" s="66">
        <f>SUM(J61:K61)</f>
        <v>0</v>
      </c>
      <c r="M61" s="66">
        <f>H61*L61</f>
        <v>0</v>
      </c>
    </row>
    <row r="62" spans="1:13" s="18" customFormat="1">
      <c r="A62" s="6">
        <v>55</v>
      </c>
      <c r="B62" s="44">
        <v>1</v>
      </c>
      <c r="C62" s="44">
        <v>4</v>
      </c>
      <c r="D62" s="44"/>
      <c r="E62" s="45"/>
      <c r="F62" s="45" t="s">
        <v>62</v>
      </c>
      <c r="G62" s="45" t="s">
        <v>98</v>
      </c>
      <c r="H62" s="45"/>
      <c r="I62" s="45"/>
      <c r="J62" s="5"/>
      <c r="K62" s="5"/>
      <c r="L62" s="71"/>
      <c r="M62" s="72">
        <f>SUM(M57:M61)</f>
        <v>0</v>
      </c>
    </row>
    <row r="63" spans="1:13" outlineLevel="1">
      <c r="A63" s="6">
        <v>56</v>
      </c>
      <c r="B63" s="33">
        <v>1</v>
      </c>
      <c r="C63" s="33">
        <v>5</v>
      </c>
      <c r="D63" s="33"/>
      <c r="E63" s="33"/>
      <c r="F63" s="46" t="s">
        <v>129</v>
      </c>
      <c r="G63" s="46" t="s">
        <v>122</v>
      </c>
      <c r="H63" s="46"/>
      <c r="I63" s="46"/>
      <c r="J63" s="19"/>
      <c r="K63" s="19"/>
      <c r="L63" s="46"/>
      <c r="M63" s="46"/>
    </row>
    <row r="64" spans="1:13" ht="63.75" outlineLevel="1">
      <c r="A64" s="6">
        <v>57</v>
      </c>
      <c r="B64" s="33">
        <v>1</v>
      </c>
      <c r="C64" s="33">
        <v>5</v>
      </c>
      <c r="D64" s="33">
        <v>1</v>
      </c>
      <c r="E64" s="33">
        <v>1</v>
      </c>
      <c r="F64" s="35" t="s">
        <v>279</v>
      </c>
      <c r="G64" s="35" t="s">
        <v>223</v>
      </c>
      <c r="H64" s="40">
        <v>1</v>
      </c>
      <c r="I64" s="6" t="s">
        <v>363</v>
      </c>
      <c r="J64" s="2">
        <v>0</v>
      </c>
      <c r="K64" s="2">
        <v>0</v>
      </c>
      <c r="L64" s="66">
        <f t="shared" ref="L64:L74" si="2">SUM(J64:K64)</f>
        <v>0</v>
      </c>
      <c r="M64" s="66">
        <f t="shared" ref="M64:M74" si="3">H64*L64</f>
        <v>0</v>
      </c>
    </row>
    <row r="65" spans="1:13" ht="63.75" outlineLevel="1">
      <c r="A65" s="6">
        <v>58</v>
      </c>
      <c r="B65" s="33">
        <v>1</v>
      </c>
      <c r="C65" s="33">
        <v>5</v>
      </c>
      <c r="D65" s="33">
        <v>1</v>
      </c>
      <c r="E65" s="33">
        <v>2</v>
      </c>
      <c r="F65" s="35" t="s">
        <v>280</v>
      </c>
      <c r="G65" s="35" t="s">
        <v>224</v>
      </c>
      <c r="H65" s="40">
        <v>1</v>
      </c>
      <c r="I65" s="6" t="s">
        <v>363</v>
      </c>
      <c r="J65" s="2">
        <v>0</v>
      </c>
      <c r="K65" s="2">
        <v>0</v>
      </c>
      <c r="L65" s="66">
        <f t="shared" si="2"/>
        <v>0</v>
      </c>
      <c r="M65" s="66">
        <f t="shared" si="3"/>
        <v>0</v>
      </c>
    </row>
    <row r="66" spans="1:13" ht="76.5" outlineLevel="1">
      <c r="A66" s="6">
        <v>59</v>
      </c>
      <c r="B66" s="33"/>
      <c r="C66" s="33"/>
      <c r="D66" s="33"/>
      <c r="E66" s="33">
        <v>3</v>
      </c>
      <c r="F66" s="35" t="s">
        <v>328</v>
      </c>
      <c r="G66" s="35" t="s">
        <v>329</v>
      </c>
      <c r="H66" s="40">
        <v>1</v>
      </c>
      <c r="I66" s="6" t="s">
        <v>363</v>
      </c>
      <c r="J66" s="2">
        <v>0</v>
      </c>
      <c r="K66" s="2">
        <v>0</v>
      </c>
      <c r="L66" s="66">
        <f t="shared" si="2"/>
        <v>0</v>
      </c>
      <c r="M66" s="66">
        <f t="shared" si="3"/>
        <v>0</v>
      </c>
    </row>
    <row r="67" spans="1:13" ht="63.75" outlineLevel="1">
      <c r="A67" s="6">
        <v>60</v>
      </c>
      <c r="B67" s="33">
        <v>1</v>
      </c>
      <c r="C67" s="33">
        <v>5</v>
      </c>
      <c r="D67" s="33">
        <v>1</v>
      </c>
      <c r="E67" s="33">
        <v>4</v>
      </c>
      <c r="F67" s="35" t="s">
        <v>281</v>
      </c>
      <c r="G67" s="35" t="s">
        <v>225</v>
      </c>
      <c r="H67" s="40">
        <v>1</v>
      </c>
      <c r="I67" s="6" t="s">
        <v>363</v>
      </c>
      <c r="J67" s="2">
        <v>0</v>
      </c>
      <c r="K67" s="2">
        <v>0</v>
      </c>
      <c r="L67" s="66">
        <f t="shared" si="2"/>
        <v>0</v>
      </c>
      <c r="M67" s="66">
        <f t="shared" si="3"/>
        <v>0</v>
      </c>
    </row>
    <row r="68" spans="1:13" ht="76.5" outlineLevel="1">
      <c r="A68" s="6">
        <v>61</v>
      </c>
      <c r="B68" s="33"/>
      <c r="C68" s="33"/>
      <c r="D68" s="33"/>
      <c r="E68" s="33">
        <v>5</v>
      </c>
      <c r="F68" s="35" t="s">
        <v>327</v>
      </c>
      <c r="G68" s="35" t="s">
        <v>330</v>
      </c>
      <c r="H68" s="40">
        <v>1</v>
      </c>
      <c r="I68" s="6" t="s">
        <v>363</v>
      </c>
      <c r="J68" s="2">
        <v>0</v>
      </c>
      <c r="K68" s="2">
        <v>0</v>
      </c>
      <c r="L68" s="66">
        <f t="shared" si="2"/>
        <v>0</v>
      </c>
      <c r="M68" s="66">
        <f t="shared" si="3"/>
        <v>0</v>
      </c>
    </row>
    <row r="69" spans="1:13" ht="63.75" outlineLevel="1">
      <c r="A69" s="6">
        <v>62</v>
      </c>
      <c r="B69" s="33">
        <v>1</v>
      </c>
      <c r="C69" s="33">
        <v>5</v>
      </c>
      <c r="D69" s="33">
        <v>1</v>
      </c>
      <c r="E69" s="33">
        <v>6</v>
      </c>
      <c r="F69" s="35" t="s">
        <v>282</v>
      </c>
      <c r="G69" s="35" t="s">
        <v>226</v>
      </c>
      <c r="H69" s="40">
        <v>1</v>
      </c>
      <c r="I69" s="6" t="s">
        <v>363</v>
      </c>
      <c r="J69" s="2">
        <v>0</v>
      </c>
      <c r="K69" s="2">
        <v>0</v>
      </c>
      <c r="L69" s="66">
        <f t="shared" si="2"/>
        <v>0</v>
      </c>
      <c r="M69" s="66">
        <f t="shared" si="3"/>
        <v>0</v>
      </c>
    </row>
    <row r="70" spans="1:13" ht="63.75" outlineLevel="1">
      <c r="A70" s="6">
        <v>63</v>
      </c>
      <c r="B70" s="33">
        <v>1</v>
      </c>
      <c r="C70" s="33">
        <v>5</v>
      </c>
      <c r="D70" s="33">
        <v>1</v>
      </c>
      <c r="E70" s="33">
        <v>7</v>
      </c>
      <c r="F70" s="35" t="s">
        <v>306</v>
      </c>
      <c r="G70" s="35" t="s">
        <v>307</v>
      </c>
      <c r="H70" s="40">
        <v>1</v>
      </c>
      <c r="I70" s="6" t="s">
        <v>363</v>
      </c>
      <c r="J70" s="2">
        <v>0</v>
      </c>
      <c r="K70" s="2">
        <v>0</v>
      </c>
      <c r="L70" s="66">
        <f t="shared" si="2"/>
        <v>0</v>
      </c>
      <c r="M70" s="66">
        <f t="shared" si="3"/>
        <v>0</v>
      </c>
    </row>
    <row r="71" spans="1:13" ht="76.5" outlineLevel="1">
      <c r="A71" s="6">
        <v>64</v>
      </c>
      <c r="B71" s="33">
        <v>1</v>
      </c>
      <c r="C71" s="33">
        <v>5</v>
      </c>
      <c r="D71" s="33">
        <v>1</v>
      </c>
      <c r="E71" s="33">
        <v>8</v>
      </c>
      <c r="F71" s="35" t="s">
        <v>283</v>
      </c>
      <c r="G71" s="35" t="s">
        <v>227</v>
      </c>
      <c r="H71" s="40">
        <v>1</v>
      </c>
      <c r="I71" s="6" t="s">
        <v>363</v>
      </c>
      <c r="J71" s="2">
        <v>0</v>
      </c>
      <c r="K71" s="2">
        <v>0</v>
      </c>
      <c r="L71" s="66">
        <f t="shared" si="2"/>
        <v>0</v>
      </c>
      <c r="M71" s="66">
        <f t="shared" si="3"/>
        <v>0</v>
      </c>
    </row>
    <row r="72" spans="1:13" ht="102" outlineLevel="1">
      <c r="A72" s="6">
        <v>65</v>
      </c>
      <c r="B72" s="33">
        <v>1</v>
      </c>
      <c r="C72" s="33">
        <v>5</v>
      </c>
      <c r="D72" s="33">
        <v>1</v>
      </c>
      <c r="E72" s="33">
        <v>9</v>
      </c>
      <c r="F72" s="35" t="s">
        <v>285</v>
      </c>
      <c r="G72" s="35" t="s">
        <v>228</v>
      </c>
      <c r="H72" s="40">
        <v>3</v>
      </c>
      <c r="I72" s="6" t="s">
        <v>363</v>
      </c>
      <c r="J72" s="2">
        <v>0</v>
      </c>
      <c r="K72" s="2">
        <v>0</v>
      </c>
      <c r="L72" s="66">
        <f t="shared" si="2"/>
        <v>0</v>
      </c>
      <c r="M72" s="66">
        <f t="shared" si="3"/>
        <v>0</v>
      </c>
    </row>
    <row r="73" spans="1:13" ht="38.25" outlineLevel="1">
      <c r="A73" s="6">
        <v>66</v>
      </c>
      <c r="B73" s="33">
        <v>1</v>
      </c>
      <c r="C73" s="33">
        <v>5</v>
      </c>
      <c r="D73" s="33">
        <v>1</v>
      </c>
      <c r="E73" s="33">
        <v>10</v>
      </c>
      <c r="F73" s="35" t="s">
        <v>0</v>
      </c>
      <c r="G73" s="35" t="s">
        <v>68</v>
      </c>
      <c r="H73" s="40">
        <v>3</v>
      </c>
      <c r="I73" s="6" t="s">
        <v>363</v>
      </c>
      <c r="J73" s="2">
        <v>0</v>
      </c>
      <c r="K73" s="2">
        <v>0</v>
      </c>
      <c r="L73" s="66">
        <f t="shared" si="2"/>
        <v>0</v>
      </c>
      <c r="M73" s="66">
        <f t="shared" si="3"/>
        <v>0</v>
      </c>
    </row>
    <row r="74" spans="1:13" ht="63.75" outlineLevel="1">
      <c r="A74" s="6">
        <v>67</v>
      </c>
      <c r="B74" s="33">
        <v>1</v>
      </c>
      <c r="C74" s="33">
        <v>5</v>
      </c>
      <c r="D74" s="33">
        <v>1</v>
      </c>
      <c r="E74" s="33">
        <v>11</v>
      </c>
      <c r="F74" s="35" t="s">
        <v>284</v>
      </c>
      <c r="G74" s="35" t="s">
        <v>229</v>
      </c>
      <c r="H74" s="40">
        <v>3</v>
      </c>
      <c r="I74" s="6" t="s">
        <v>363</v>
      </c>
      <c r="J74" s="2">
        <v>0</v>
      </c>
      <c r="K74" s="2">
        <v>0</v>
      </c>
      <c r="L74" s="66">
        <f t="shared" si="2"/>
        <v>0</v>
      </c>
      <c r="M74" s="66">
        <f t="shared" si="3"/>
        <v>0</v>
      </c>
    </row>
    <row r="75" spans="1:13" s="18" customFormat="1">
      <c r="A75" s="6">
        <v>68</v>
      </c>
      <c r="B75" s="44">
        <v>1</v>
      </c>
      <c r="C75" s="44">
        <v>5</v>
      </c>
      <c r="D75" s="44">
        <v>1</v>
      </c>
      <c r="E75" s="45"/>
      <c r="F75" s="45" t="s">
        <v>129</v>
      </c>
      <c r="G75" s="45" t="s">
        <v>122</v>
      </c>
      <c r="H75" s="45"/>
      <c r="I75" s="45"/>
      <c r="J75" s="5"/>
      <c r="K75" s="5"/>
      <c r="L75" s="71"/>
      <c r="M75" s="72">
        <f>SUM(M64:M74)</f>
        <v>0</v>
      </c>
    </row>
    <row r="76" spans="1:13" outlineLevel="1">
      <c r="A76" s="6">
        <v>69</v>
      </c>
      <c r="B76" s="33">
        <v>1</v>
      </c>
      <c r="C76" s="33">
        <v>5</v>
      </c>
      <c r="D76" s="33">
        <v>2</v>
      </c>
      <c r="E76" s="33"/>
      <c r="F76" s="34" t="s">
        <v>35</v>
      </c>
      <c r="G76" s="34" t="s">
        <v>106</v>
      </c>
      <c r="H76" s="34"/>
      <c r="I76" s="34"/>
      <c r="J76" s="1"/>
      <c r="K76" s="1"/>
      <c r="L76" s="34"/>
      <c r="M76" s="34"/>
    </row>
    <row r="77" spans="1:13" ht="38.25" outlineLevel="1">
      <c r="A77" s="6">
        <v>70</v>
      </c>
      <c r="B77" s="33">
        <v>1</v>
      </c>
      <c r="C77" s="33">
        <v>5</v>
      </c>
      <c r="D77" s="33">
        <v>2</v>
      </c>
      <c r="E77" s="33">
        <v>1</v>
      </c>
      <c r="F77" s="35" t="s">
        <v>286</v>
      </c>
      <c r="G77" s="35" t="s">
        <v>216</v>
      </c>
      <c r="H77" s="40">
        <v>1</v>
      </c>
      <c r="I77" s="6" t="s">
        <v>363</v>
      </c>
      <c r="J77" s="2">
        <v>0</v>
      </c>
      <c r="K77" s="2">
        <v>0</v>
      </c>
      <c r="L77" s="66">
        <f t="shared" ref="L77:L85" si="4">SUM(J77:K77)</f>
        <v>0</v>
      </c>
      <c r="M77" s="66">
        <f t="shared" ref="M77:M85" si="5">H77*L77</f>
        <v>0</v>
      </c>
    </row>
    <row r="78" spans="1:13" ht="25.5" outlineLevel="1">
      <c r="A78" s="6">
        <v>71</v>
      </c>
      <c r="B78" s="33">
        <v>1</v>
      </c>
      <c r="C78" s="33">
        <v>5</v>
      </c>
      <c r="D78" s="33">
        <v>2</v>
      </c>
      <c r="E78" s="33">
        <v>2</v>
      </c>
      <c r="F78" s="35" t="s">
        <v>1</v>
      </c>
      <c r="G78" s="35" t="s">
        <v>99</v>
      </c>
      <c r="H78" s="40">
        <v>2</v>
      </c>
      <c r="I78" s="6" t="s">
        <v>363</v>
      </c>
      <c r="J78" s="2">
        <v>0</v>
      </c>
      <c r="K78" s="2">
        <v>0</v>
      </c>
      <c r="L78" s="66">
        <f t="shared" si="4"/>
        <v>0</v>
      </c>
      <c r="M78" s="66">
        <f t="shared" si="5"/>
        <v>0</v>
      </c>
    </row>
    <row r="79" spans="1:13" ht="25.5" outlineLevel="1">
      <c r="A79" s="6">
        <v>72</v>
      </c>
      <c r="B79" s="33">
        <v>1</v>
      </c>
      <c r="C79" s="33">
        <v>5</v>
      </c>
      <c r="D79" s="33">
        <v>2</v>
      </c>
      <c r="E79" s="33">
        <v>3</v>
      </c>
      <c r="F79" s="35" t="s">
        <v>2</v>
      </c>
      <c r="G79" s="35" t="s">
        <v>100</v>
      </c>
      <c r="H79" s="40">
        <v>2</v>
      </c>
      <c r="I79" s="6" t="s">
        <v>363</v>
      </c>
      <c r="J79" s="2">
        <v>0</v>
      </c>
      <c r="K79" s="2">
        <v>0</v>
      </c>
      <c r="L79" s="66">
        <f t="shared" si="4"/>
        <v>0</v>
      </c>
      <c r="M79" s="66">
        <f t="shared" si="5"/>
        <v>0</v>
      </c>
    </row>
    <row r="80" spans="1:13" ht="25.5" outlineLevel="1">
      <c r="A80" s="6">
        <v>73</v>
      </c>
      <c r="B80" s="33">
        <v>1</v>
      </c>
      <c r="C80" s="33">
        <v>5</v>
      </c>
      <c r="D80" s="33">
        <v>2</v>
      </c>
      <c r="E80" s="33">
        <v>4</v>
      </c>
      <c r="F80" s="35" t="s">
        <v>3</v>
      </c>
      <c r="G80" s="35" t="s">
        <v>101</v>
      </c>
      <c r="H80" s="40">
        <v>1</v>
      </c>
      <c r="I80" s="6" t="s">
        <v>363</v>
      </c>
      <c r="J80" s="2">
        <v>0</v>
      </c>
      <c r="K80" s="2">
        <v>0</v>
      </c>
      <c r="L80" s="66">
        <f t="shared" si="4"/>
        <v>0</v>
      </c>
      <c r="M80" s="66">
        <f t="shared" si="5"/>
        <v>0</v>
      </c>
    </row>
    <row r="81" spans="1:13" ht="25.5" outlineLevel="1">
      <c r="A81" s="6">
        <v>74</v>
      </c>
      <c r="B81" s="33">
        <v>1</v>
      </c>
      <c r="C81" s="33">
        <v>5</v>
      </c>
      <c r="D81" s="33">
        <v>2</v>
      </c>
      <c r="E81" s="33">
        <v>5</v>
      </c>
      <c r="F81" s="35" t="s">
        <v>4</v>
      </c>
      <c r="G81" s="35" t="s">
        <v>103</v>
      </c>
      <c r="H81" s="40">
        <v>14</v>
      </c>
      <c r="I81" s="6" t="s">
        <v>363</v>
      </c>
      <c r="J81" s="2">
        <v>0</v>
      </c>
      <c r="K81" s="2">
        <v>0</v>
      </c>
      <c r="L81" s="66">
        <f t="shared" si="4"/>
        <v>0</v>
      </c>
      <c r="M81" s="66">
        <f t="shared" si="5"/>
        <v>0</v>
      </c>
    </row>
    <row r="82" spans="1:13" ht="25.5" outlineLevel="1">
      <c r="A82" s="6">
        <v>75</v>
      </c>
      <c r="B82" s="33">
        <v>1</v>
      </c>
      <c r="C82" s="33">
        <v>5</v>
      </c>
      <c r="D82" s="33">
        <v>2</v>
      </c>
      <c r="E82" s="33">
        <v>6</v>
      </c>
      <c r="F82" s="35" t="s">
        <v>5</v>
      </c>
      <c r="G82" s="35" t="s">
        <v>31</v>
      </c>
      <c r="H82" s="40">
        <v>2</v>
      </c>
      <c r="I82" s="6" t="s">
        <v>363</v>
      </c>
      <c r="J82" s="2">
        <v>0</v>
      </c>
      <c r="K82" s="2">
        <v>0</v>
      </c>
      <c r="L82" s="66">
        <f t="shared" si="4"/>
        <v>0</v>
      </c>
      <c r="M82" s="66">
        <f t="shared" si="5"/>
        <v>0</v>
      </c>
    </row>
    <row r="83" spans="1:13" ht="25.5" outlineLevel="1">
      <c r="A83" s="6">
        <v>76</v>
      </c>
      <c r="B83" s="33">
        <v>1</v>
      </c>
      <c r="C83" s="33">
        <v>5</v>
      </c>
      <c r="D83" s="33">
        <v>2</v>
      </c>
      <c r="E83" s="33">
        <v>7</v>
      </c>
      <c r="F83" s="35" t="s">
        <v>6</v>
      </c>
      <c r="G83" s="35" t="s">
        <v>104</v>
      </c>
      <c r="H83" s="40">
        <v>1</v>
      </c>
      <c r="I83" s="6" t="s">
        <v>363</v>
      </c>
      <c r="J83" s="2">
        <v>0</v>
      </c>
      <c r="K83" s="2">
        <v>0</v>
      </c>
      <c r="L83" s="66">
        <f t="shared" si="4"/>
        <v>0</v>
      </c>
      <c r="M83" s="66">
        <f t="shared" si="5"/>
        <v>0</v>
      </c>
    </row>
    <row r="84" spans="1:13" ht="25.5" outlineLevel="1">
      <c r="A84" s="6">
        <v>77</v>
      </c>
      <c r="B84" s="33">
        <v>1</v>
      </c>
      <c r="C84" s="33">
        <v>5</v>
      </c>
      <c r="D84" s="33">
        <v>2</v>
      </c>
      <c r="E84" s="33">
        <v>8</v>
      </c>
      <c r="F84" s="35" t="s">
        <v>7</v>
      </c>
      <c r="G84" s="35" t="s">
        <v>105</v>
      </c>
      <c r="H84" s="40">
        <v>2</v>
      </c>
      <c r="I84" s="6" t="s">
        <v>363</v>
      </c>
      <c r="J84" s="2">
        <v>0</v>
      </c>
      <c r="K84" s="2">
        <v>0</v>
      </c>
      <c r="L84" s="66">
        <f t="shared" si="4"/>
        <v>0</v>
      </c>
      <c r="M84" s="66">
        <f t="shared" si="5"/>
        <v>0</v>
      </c>
    </row>
    <row r="85" spans="1:13" ht="76.5" outlineLevel="1">
      <c r="A85" s="6">
        <v>78</v>
      </c>
      <c r="B85" s="33">
        <v>1</v>
      </c>
      <c r="C85" s="33">
        <v>5</v>
      </c>
      <c r="D85" s="33">
        <v>2</v>
      </c>
      <c r="E85" s="33">
        <v>9</v>
      </c>
      <c r="F85" s="35" t="s">
        <v>8</v>
      </c>
      <c r="G85" s="35" t="s">
        <v>102</v>
      </c>
      <c r="H85" s="40">
        <v>1</v>
      </c>
      <c r="I85" s="6" t="s">
        <v>363</v>
      </c>
      <c r="J85" s="2">
        <v>0</v>
      </c>
      <c r="K85" s="2">
        <v>0</v>
      </c>
      <c r="L85" s="66">
        <f t="shared" si="4"/>
        <v>0</v>
      </c>
      <c r="M85" s="66">
        <f t="shared" si="5"/>
        <v>0</v>
      </c>
    </row>
    <row r="86" spans="1:13" s="18" customFormat="1">
      <c r="A86" s="6">
        <v>79</v>
      </c>
      <c r="B86" s="44">
        <v>1</v>
      </c>
      <c r="C86" s="44">
        <v>5</v>
      </c>
      <c r="D86" s="44">
        <v>2</v>
      </c>
      <c r="E86" s="45"/>
      <c r="F86" s="45" t="s">
        <v>35</v>
      </c>
      <c r="G86" s="45" t="s">
        <v>106</v>
      </c>
      <c r="H86" s="45"/>
      <c r="I86" s="45"/>
      <c r="J86" s="5"/>
      <c r="K86" s="5"/>
      <c r="L86" s="71"/>
      <c r="M86" s="72">
        <f>SUM(M77:M85)</f>
        <v>0</v>
      </c>
    </row>
    <row r="87" spans="1:13" outlineLevel="2">
      <c r="A87" s="6">
        <v>80</v>
      </c>
      <c r="B87" s="46">
        <v>1</v>
      </c>
      <c r="C87" s="46">
        <v>6</v>
      </c>
      <c r="D87" s="46"/>
      <c r="E87" s="46"/>
      <c r="F87" s="46" t="s">
        <v>137</v>
      </c>
      <c r="G87" s="46" t="s">
        <v>63</v>
      </c>
      <c r="H87" s="46"/>
      <c r="I87" s="46"/>
      <c r="J87" s="19"/>
      <c r="K87" s="19"/>
      <c r="L87" s="46"/>
      <c r="M87" s="46"/>
    </row>
    <row r="88" spans="1:13" outlineLevel="2">
      <c r="A88" s="6">
        <v>81</v>
      </c>
      <c r="B88" s="46">
        <v>1</v>
      </c>
      <c r="C88" s="46">
        <v>6</v>
      </c>
      <c r="D88" s="46">
        <v>1</v>
      </c>
      <c r="E88" s="46"/>
      <c r="F88" s="46" t="s">
        <v>218</v>
      </c>
      <c r="G88" s="46" t="s">
        <v>131</v>
      </c>
      <c r="H88" s="46"/>
      <c r="I88" s="46"/>
      <c r="J88" s="19"/>
      <c r="K88" s="19"/>
      <c r="L88" s="46"/>
      <c r="M88" s="46"/>
    </row>
    <row r="89" spans="1:13" ht="318.75" outlineLevel="2">
      <c r="A89" s="6">
        <v>82</v>
      </c>
      <c r="B89" s="33">
        <v>1</v>
      </c>
      <c r="C89" s="33">
        <v>6</v>
      </c>
      <c r="D89" s="33">
        <v>1</v>
      </c>
      <c r="E89" s="6">
        <v>1</v>
      </c>
      <c r="F89" s="6" t="s">
        <v>331</v>
      </c>
      <c r="G89" s="6" t="s">
        <v>332</v>
      </c>
      <c r="H89" s="40">
        <v>2</v>
      </c>
      <c r="I89" s="6" t="s">
        <v>363</v>
      </c>
      <c r="J89" s="2">
        <v>0</v>
      </c>
      <c r="K89" s="2">
        <v>0</v>
      </c>
      <c r="L89" s="66">
        <f t="shared" ref="L89" si="6">SUM(J89:K89)</f>
        <v>0</v>
      </c>
      <c r="M89" s="66">
        <f t="shared" ref="M89" si="7">H89*L89</f>
        <v>0</v>
      </c>
    </row>
    <row r="90" spans="1:13" ht="204" outlineLevel="2">
      <c r="A90" s="6">
        <v>83</v>
      </c>
      <c r="B90" s="33">
        <v>1</v>
      </c>
      <c r="C90" s="33">
        <v>6</v>
      </c>
      <c r="D90" s="33">
        <v>1</v>
      </c>
      <c r="E90" s="6">
        <v>2</v>
      </c>
      <c r="F90" s="6" t="s">
        <v>333</v>
      </c>
      <c r="G90" s="6" t="s">
        <v>334</v>
      </c>
      <c r="H90" s="40">
        <v>2</v>
      </c>
      <c r="I90" s="6" t="s">
        <v>363</v>
      </c>
      <c r="J90" s="2">
        <v>0</v>
      </c>
      <c r="K90" s="2">
        <v>0</v>
      </c>
      <c r="L90" s="66">
        <f t="shared" ref="L90" si="8">SUM(J90:K90)</f>
        <v>0</v>
      </c>
      <c r="M90" s="66">
        <f t="shared" ref="M90" si="9">H90*L90</f>
        <v>0</v>
      </c>
    </row>
    <row r="91" spans="1:13" ht="25.5" outlineLevel="2">
      <c r="A91" s="6">
        <v>84</v>
      </c>
      <c r="B91" s="33">
        <v>1</v>
      </c>
      <c r="C91" s="33">
        <v>6</v>
      </c>
      <c r="D91" s="33">
        <v>1</v>
      </c>
      <c r="E91" s="6">
        <v>3</v>
      </c>
      <c r="F91" s="35" t="s">
        <v>243</v>
      </c>
      <c r="G91" s="35" t="s">
        <v>242</v>
      </c>
      <c r="H91" s="40">
        <v>6</v>
      </c>
      <c r="I91" s="6" t="s">
        <v>363</v>
      </c>
      <c r="J91" s="2">
        <v>0</v>
      </c>
      <c r="K91" s="2">
        <v>0</v>
      </c>
      <c r="L91" s="66">
        <f t="shared" ref="L91" si="10">SUM(J91:K91)</f>
        <v>0</v>
      </c>
      <c r="M91" s="66">
        <f t="shared" ref="M91" si="11">H91*L91</f>
        <v>0</v>
      </c>
    </row>
    <row r="92" spans="1:13" ht="25.5" outlineLevel="2">
      <c r="A92" s="6">
        <v>85</v>
      </c>
      <c r="B92" s="33">
        <v>1</v>
      </c>
      <c r="C92" s="33">
        <v>6</v>
      </c>
      <c r="D92" s="33">
        <v>1</v>
      </c>
      <c r="E92" s="6">
        <v>4</v>
      </c>
      <c r="F92" s="35" t="s">
        <v>191</v>
      </c>
      <c r="G92" s="35" t="s">
        <v>36</v>
      </c>
      <c r="H92" s="40">
        <v>24</v>
      </c>
      <c r="I92" s="6" t="s">
        <v>363</v>
      </c>
      <c r="J92" s="2">
        <v>0</v>
      </c>
      <c r="K92" s="2">
        <v>0</v>
      </c>
      <c r="L92" s="66">
        <f t="shared" ref="L92:L96" si="12">SUM(J92:K92)</f>
        <v>0</v>
      </c>
      <c r="M92" s="66">
        <f t="shared" ref="M92:M96" si="13">H92*L92</f>
        <v>0</v>
      </c>
    </row>
    <row r="93" spans="1:13" ht="38.25" outlineLevel="2">
      <c r="A93" s="6">
        <v>86</v>
      </c>
      <c r="B93" s="33">
        <v>1</v>
      </c>
      <c r="C93" s="33">
        <v>6</v>
      </c>
      <c r="D93" s="33">
        <v>1</v>
      </c>
      <c r="E93" s="6">
        <v>5</v>
      </c>
      <c r="F93" s="35" t="s">
        <v>192</v>
      </c>
      <c r="G93" s="35" t="s">
        <v>109</v>
      </c>
      <c r="H93" s="40">
        <v>14</v>
      </c>
      <c r="I93" s="6" t="s">
        <v>363</v>
      </c>
      <c r="J93" s="2">
        <v>0</v>
      </c>
      <c r="K93" s="2">
        <v>0</v>
      </c>
      <c r="L93" s="66">
        <f t="shared" si="12"/>
        <v>0</v>
      </c>
      <c r="M93" s="66">
        <f t="shared" si="13"/>
        <v>0</v>
      </c>
    </row>
    <row r="94" spans="1:13" ht="38.25" outlineLevel="2">
      <c r="A94" s="6">
        <v>87</v>
      </c>
      <c r="B94" s="33">
        <v>1</v>
      </c>
      <c r="C94" s="33">
        <v>6</v>
      </c>
      <c r="D94" s="33">
        <v>1</v>
      </c>
      <c r="E94" s="6">
        <v>6</v>
      </c>
      <c r="F94" s="35" t="s">
        <v>193</v>
      </c>
      <c r="G94" s="35" t="s">
        <v>112</v>
      </c>
      <c r="H94" s="40">
        <v>34</v>
      </c>
      <c r="I94" s="6" t="s">
        <v>363</v>
      </c>
      <c r="J94" s="2">
        <v>0</v>
      </c>
      <c r="K94" s="2">
        <v>0</v>
      </c>
      <c r="L94" s="66">
        <f t="shared" si="12"/>
        <v>0</v>
      </c>
      <c r="M94" s="66">
        <f t="shared" si="13"/>
        <v>0</v>
      </c>
    </row>
    <row r="95" spans="1:13" ht="38.25" outlineLevel="2">
      <c r="A95" s="6">
        <v>88</v>
      </c>
      <c r="B95" s="33">
        <v>1</v>
      </c>
      <c r="C95" s="33">
        <v>6</v>
      </c>
      <c r="D95" s="33">
        <v>1</v>
      </c>
      <c r="E95" s="6">
        <v>7</v>
      </c>
      <c r="F95" s="35" t="s">
        <v>231</v>
      </c>
      <c r="G95" s="35" t="s">
        <v>230</v>
      </c>
      <c r="H95" s="40">
        <v>2</v>
      </c>
      <c r="I95" s="6" t="s">
        <v>363</v>
      </c>
      <c r="J95" s="2">
        <v>0</v>
      </c>
      <c r="K95" s="2">
        <v>0</v>
      </c>
      <c r="L95" s="66">
        <f t="shared" si="12"/>
        <v>0</v>
      </c>
      <c r="M95" s="66">
        <f t="shared" si="13"/>
        <v>0</v>
      </c>
    </row>
    <row r="96" spans="1:13" ht="51" outlineLevel="2">
      <c r="A96" s="6">
        <v>89</v>
      </c>
      <c r="B96" s="33">
        <v>1</v>
      </c>
      <c r="C96" s="33">
        <v>6</v>
      </c>
      <c r="D96" s="33">
        <v>1</v>
      </c>
      <c r="E96" s="33">
        <v>8</v>
      </c>
      <c r="F96" s="6" t="s">
        <v>240</v>
      </c>
      <c r="G96" s="6" t="s">
        <v>244</v>
      </c>
      <c r="H96" s="40">
        <v>3</v>
      </c>
      <c r="I96" s="6" t="s">
        <v>363</v>
      </c>
      <c r="J96" s="2">
        <v>0</v>
      </c>
      <c r="K96" s="2">
        <v>0</v>
      </c>
      <c r="L96" s="66">
        <f t="shared" si="12"/>
        <v>0</v>
      </c>
      <c r="M96" s="66">
        <f t="shared" si="13"/>
        <v>0</v>
      </c>
    </row>
    <row r="97" spans="1:13" outlineLevel="2">
      <c r="A97" s="6">
        <v>90</v>
      </c>
      <c r="B97" s="33">
        <v>1</v>
      </c>
      <c r="C97" s="33">
        <v>6</v>
      </c>
      <c r="D97" s="33">
        <v>1</v>
      </c>
      <c r="E97" s="33">
        <v>9</v>
      </c>
      <c r="F97" s="6" t="s">
        <v>335</v>
      </c>
      <c r="G97" s="6" t="s">
        <v>336</v>
      </c>
      <c r="H97" s="40"/>
      <c r="I97" s="6"/>
      <c r="J97" s="2"/>
      <c r="K97" s="2"/>
      <c r="L97" s="66"/>
      <c r="M97" s="66"/>
    </row>
    <row r="98" spans="1:13" ht="191.25" outlineLevel="2">
      <c r="A98" s="6">
        <v>91</v>
      </c>
      <c r="B98" s="33">
        <v>1</v>
      </c>
      <c r="C98" s="33">
        <v>6</v>
      </c>
      <c r="D98" s="33">
        <v>1</v>
      </c>
      <c r="E98" s="6">
        <v>10</v>
      </c>
      <c r="F98" s="35" t="s">
        <v>261</v>
      </c>
      <c r="G98" s="35" t="s">
        <v>260</v>
      </c>
      <c r="H98" s="40">
        <v>2</v>
      </c>
      <c r="I98" s="6" t="s">
        <v>363</v>
      </c>
      <c r="J98" s="2">
        <v>0</v>
      </c>
      <c r="K98" s="2">
        <v>0</v>
      </c>
      <c r="L98" s="66">
        <f t="shared" ref="L98" si="14">SUM(J98:K98)</f>
        <v>0</v>
      </c>
      <c r="M98" s="66">
        <f t="shared" ref="M98" si="15">H98*L98</f>
        <v>0</v>
      </c>
    </row>
    <row r="99" spans="1:13" ht="25.5" outlineLevel="2">
      <c r="A99" s="6">
        <v>92</v>
      </c>
      <c r="B99" s="33">
        <v>1</v>
      </c>
      <c r="C99" s="33">
        <v>6</v>
      </c>
      <c r="D99" s="33">
        <v>1</v>
      </c>
      <c r="E99" s="33">
        <v>11</v>
      </c>
      <c r="F99" s="35" t="s">
        <v>245</v>
      </c>
      <c r="G99" s="35" t="s">
        <v>232</v>
      </c>
      <c r="H99" s="40">
        <v>5</v>
      </c>
      <c r="I99" s="6" t="s">
        <v>363</v>
      </c>
      <c r="J99" s="2">
        <v>0</v>
      </c>
      <c r="K99" s="2">
        <v>0</v>
      </c>
      <c r="L99" s="66">
        <f t="shared" ref="L99:L103" si="16">SUM(J99:K99)</f>
        <v>0</v>
      </c>
      <c r="M99" s="66">
        <f t="shared" ref="M99:M103" si="17">H99*L99</f>
        <v>0</v>
      </c>
    </row>
    <row r="100" spans="1:13" ht="38.25" outlineLevel="2">
      <c r="A100" s="6">
        <v>93</v>
      </c>
      <c r="B100" s="33">
        <v>1</v>
      </c>
      <c r="C100" s="33">
        <v>6</v>
      </c>
      <c r="D100" s="33">
        <v>1</v>
      </c>
      <c r="E100" s="33">
        <v>12</v>
      </c>
      <c r="F100" s="35" t="s">
        <v>192</v>
      </c>
      <c r="G100" s="35" t="s">
        <v>109</v>
      </c>
      <c r="H100" s="40">
        <v>10</v>
      </c>
      <c r="I100" s="6" t="s">
        <v>363</v>
      </c>
      <c r="J100" s="2">
        <v>0</v>
      </c>
      <c r="K100" s="2">
        <v>0</v>
      </c>
      <c r="L100" s="66">
        <f t="shared" si="16"/>
        <v>0</v>
      </c>
      <c r="M100" s="66">
        <f t="shared" si="17"/>
        <v>0</v>
      </c>
    </row>
    <row r="101" spans="1:13" ht="38.25" outlineLevel="2">
      <c r="A101" s="6">
        <v>94</v>
      </c>
      <c r="B101" s="33">
        <v>1</v>
      </c>
      <c r="C101" s="33">
        <v>6</v>
      </c>
      <c r="D101" s="33">
        <v>1</v>
      </c>
      <c r="E101" s="33">
        <v>13</v>
      </c>
      <c r="F101" s="35" t="s">
        <v>193</v>
      </c>
      <c r="G101" s="35" t="s">
        <v>112</v>
      </c>
      <c r="H101" s="40">
        <v>7</v>
      </c>
      <c r="I101" s="6" t="s">
        <v>363</v>
      </c>
      <c r="J101" s="2">
        <v>0</v>
      </c>
      <c r="K101" s="2">
        <v>0</v>
      </c>
      <c r="L101" s="66">
        <f t="shared" si="16"/>
        <v>0</v>
      </c>
      <c r="M101" s="66">
        <f t="shared" si="17"/>
        <v>0</v>
      </c>
    </row>
    <row r="102" spans="1:13" ht="38.25" outlineLevel="2">
      <c r="A102" s="6">
        <v>95</v>
      </c>
      <c r="B102" s="33">
        <v>1</v>
      </c>
      <c r="C102" s="33">
        <v>6</v>
      </c>
      <c r="D102" s="33">
        <v>1</v>
      </c>
      <c r="E102" s="33">
        <v>14</v>
      </c>
      <c r="F102" s="35" t="s">
        <v>235</v>
      </c>
      <c r="G102" s="35" t="s">
        <v>233</v>
      </c>
      <c r="H102" s="40">
        <v>12</v>
      </c>
      <c r="I102" s="6" t="s">
        <v>363</v>
      </c>
      <c r="J102" s="2">
        <v>0</v>
      </c>
      <c r="K102" s="2">
        <v>0</v>
      </c>
      <c r="L102" s="66">
        <f t="shared" si="16"/>
        <v>0</v>
      </c>
      <c r="M102" s="66">
        <f t="shared" si="17"/>
        <v>0</v>
      </c>
    </row>
    <row r="103" spans="1:13" ht="38.25" outlineLevel="2">
      <c r="A103" s="6">
        <v>96</v>
      </c>
      <c r="B103" s="33">
        <v>1</v>
      </c>
      <c r="C103" s="33">
        <v>6</v>
      </c>
      <c r="D103" s="33">
        <v>1</v>
      </c>
      <c r="E103" s="33">
        <v>15</v>
      </c>
      <c r="F103" s="35" t="s">
        <v>236</v>
      </c>
      <c r="G103" s="35" t="s">
        <v>234</v>
      </c>
      <c r="H103" s="40">
        <v>48</v>
      </c>
      <c r="I103" s="6" t="s">
        <v>363</v>
      </c>
      <c r="J103" s="2">
        <v>0</v>
      </c>
      <c r="K103" s="2">
        <v>0</v>
      </c>
      <c r="L103" s="66">
        <f t="shared" si="16"/>
        <v>0</v>
      </c>
      <c r="M103" s="66">
        <f t="shared" si="17"/>
        <v>0</v>
      </c>
    </row>
    <row r="104" spans="1:13" ht="38.25" outlineLevel="2">
      <c r="A104" s="6">
        <v>97</v>
      </c>
      <c r="B104" s="33">
        <v>1</v>
      </c>
      <c r="C104" s="33">
        <v>6</v>
      </c>
      <c r="D104" s="33">
        <v>1</v>
      </c>
      <c r="E104" s="33">
        <v>16</v>
      </c>
      <c r="F104" s="35" t="s">
        <v>246</v>
      </c>
      <c r="G104" s="35" t="s">
        <v>110</v>
      </c>
      <c r="H104" s="40">
        <v>2</v>
      </c>
      <c r="I104" s="6" t="s">
        <v>363</v>
      </c>
      <c r="J104" s="2">
        <v>0</v>
      </c>
      <c r="K104" s="2">
        <v>0</v>
      </c>
      <c r="L104" s="66">
        <f t="shared" ref="L104" si="18">SUM(J104:K104)</f>
        <v>0</v>
      </c>
      <c r="M104" s="66">
        <f t="shared" ref="M104" si="19">H104*L104</f>
        <v>0</v>
      </c>
    </row>
    <row r="105" spans="1:13" ht="38.25" outlineLevel="2">
      <c r="A105" s="6">
        <v>98</v>
      </c>
      <c r="B105" s="33">
        <v>1</v>
      </c>
      <c r="C105" s="33">
        <v>6</v>
      </c>
      <c r="D105" s="33">
        <v>1</v>
      </c>
      <c r="E105" s="33">
        <v>17</v>
      </c>
      <c r="F105" s="35" t="s">
        <v>247</v>
      </c>
      <c r="G105" s="35" t="s">
        <v>238</v>
      </c>
      <c r="H105" s="40">
        <v>4</v>
      </c>
      <c r="I105" s="6" t="s">
        <v>363</v>
      </c>
      <c r="J105" s="2">
        <v>0</v>
      </c>
      <c r="K105" s="2">
        <v>0</v>
      </c>
      <c r="L105" s="66">
        <f t="shared" ref="L105:L107" si="20">SUM(J105:K105)</f>
        <v>0</v>
      </c>
      <c r="M105" s="66">
        <f t="shared" ref="M105:M107" si="21">H105*L105</f>
        <v>0</v>
      </c>
    </row>
    <row r="106" spans="1:13" ht="38.25" outlineLevel="2">
      <c r="A106" s="6">
        <v>99</v>
      </c>
      <c r="B106" s="33">
        <v>1</v>
      </c>
      <c r="C106" s="33">
        <v>6</v>
      </c>
      <c r="D106" s="33">
        <v>1</v>
      </c>
      <c r="E106" s="33">
        <v>18</v>
      </c>
      <c r="F106" s="35" t="s">
        <v>253</v>
      </c>
      <c r="G106" s="35" t="s">
        <v>37</v>
      </c>
      <c r="H106" s="40">
        <v>1</v>
      </c>
      <c r="I106" s="6" t="s">
        <v>363</v>
      </c>
      <c r="J106" s="2">
        <v>0</v>
      </c>
      <c r="K106" s="2">
        <v>0</v>
      </c>
      <c r="L106" s="66">
        <f t="shared" si="20"/>
        <v>0</v>
      </c>
      <c r="M106" s="66">
        <f t="shared" si="21"/>
        <v>0</v>
      </c>
    </row>
    <row r="107" spans="1:13" ht="38.25" outlineLevel="2">
      <c r="A107" s="6">
        <v>100</v>
      </c>
      <c r="B107" s="33">
        <v>1</v>
      </c>
      <c r="C107" s="33">
        <v>6</v>
      </c>
      <c r="D107" s="33">
        <v>1</v>
      </c>
      <c r="E107" s="33">
        <v>19</v>
      </c>
      <c r="F107" s="35" t="s">
        <v>248</v>
      </c>
      <c r="G107" s="35" t="s">
        <v>241</v>
      </c>
      <c r="H107" s="40">
        <v>2</v>
      </c>
      <c r="I107" s="6" t="s">
        <v>363</v>
      </c>
      <c r="J107" s="2">
        <v>0</v>
      </c>
      <c r="K107" s="2">
        <v>0</v>
      </c>
      <c r="L107" s="66">
        <f t="shared" si="20"/>
        <v>0</v>
      </c>
      <c r="M107" s="66">
        <f t="shared" si="21"/>
        <v>0</v>
      </c>
    </row>
    <row r="108" spans="1:13" ht="25.5" outlineLevel="2">
      <c r="A108" s="6">
        <v>101</v>
      </c>
      <c r="B108" s="33">
        <v>1</v>
      </c>
      <c r="C108" s="33">
        <v>6</v>
      </c>
      <c r="D108" s="33">
        <v>1</v>
      </c>
      <c r="E108" s="33">
        <v>20</v>
      </c>
      <c r="F108" s="35" t="s">
        <v>237</v>
      </c>
      <c r="G108" s="47" t="s">
        <v>239</v>
      </c>
      <c r="H108" s="40">
        <v>3</v>
      </c>
      <c r="I108" s="6" t="s">
        <v>364</v>
      </c>
      <c r="J108" s="2">
        <v>0</v>
      </c>
      <c r="K108" s="2">
        <v>0</v>
      </c>
      <c r="L108" s="66">
        <f t="shared" ref="L108" si="22">SUM(J108:K108)</f>
        <v>0</v>
      </c>
      <c r="M108" s="66">
        <f t="shared" ref="M108" si="23">H108*L108</f>
        <v>0</v>
      </c>
    </row>
    <row r="109" spans="1:13" ht="38.25" outlineLevel="2">
      <c r="A109" s="6">
        <v>102</v>
      </c>
      <c r="B109" s="33">
        <v>1</v>
      </c>
      <c r="C109" s="33">
        <v>6</v>
      </c>
      <c r="D109" s="33">
        <v>1</v>
      </c>
      <c r="E109" s="33">
        <v>21</v>
      </c>
      <c r="F109" s="35" t="s">
        <v>151</v>
      </c>
      <c r="G109" s="35" t="s">
        <v>42</v>
      </c>
      <c r="H109" s="40">
        <v>1</v>
      </c>
      <c r="I109" s="6" t="s">
        <v>364</v>
      </c>
      <c r="J109" s="2">
        <v>0</v>
      </c>
      <c r="K109" s="2">
        <v>0</v>
      </c>
      <c r="L109" s="66">
        <f>SUM(J109:K109)</f>
        <v>0</v>
      </c>
      <c r="M109" s="66">
        <f>H109*L109</f>
        <v>0</v>
      </c>
    </row>
    <row r="110" spans="1:13" ht="38.25" outlineLevel="2">
      <c r="A110" s="6">
        <v>103</v>
      </c>
      <c r="B110" s="33">
        <v>1</v>
      </c>
      <c r="C110" s="33">
        <v>6</v>
      </c>
      <c r="D110" s="33">
        <v>1</v>
      </c>
      <c r="E110" s="33">
        <v>22</v>
      </c>
      <c r="F110" s="35" t="s">
        <v>194</v>
      </c>
      <c r="G110" s="35" t="s">
        <v>43</v>
      </c>
      <c r="H110" s="40">
        <v>1</v>
      </c>
      <c r="I110" s="6" t="s">
        <v>364</v>
      </c>
      <c r="J110" s="2">
        <v>0</v>
      </c>
      <c r="K110" s="2">
        <v>0</v>
      </c>
      <c r="L110" s="66">
        <f>SUM(J110:K110)</f>
        <v>0</v>
      </c>
      <c r="M110" s="66">
        <f>H110*L110</f>
        <v>0</v>
      </c>
    </row>
    <row r="111" spans="1:13" ht="38.25" outlineLevel="2">
      <c r="A111" s="6">
        <v>104</v>
      </c>
      <c r="B111" s="33">
        <v>1</v>
      </c>
      <c r="C111" s="33">
        <v>6</v>
      </c>
      <c r="D111" s="33">
        <v>1</v>
      </c>
      <c r="E111" s="33">
        <v>23</v>
      </c>
      <c r="F111" s="35" t="s">
        <v>195</v>
      </c>
      <c r="G111" s="35" t="s">
        <v>196</v>
      </c>
      <c r="H111" s="40">
        <v>1</v>
      </c>
      <c r="I111" s="6" t="s">
        <v>364</v>
      </c>
      <c r="J111" s="2">
        <v>0</v>
      </c>
      <c r="K111" s="2">
        <v>0</v>
      </c>
      <c r="L111" s="66">
        <f>SUM(J111:K111)</f>
        <v>0</v>
      </c>
      <c r="M111" s="66">
        <f>H111*L111</f>
        <v>0</v>
      </c>
    </row>
    <row r="112" spans="1:13" ht="38.25" outlineLevel="2">
      <c r="A112" s="6">
        <v>105</v>
      </c>
      <c r="B112" s="33">
        <v>1</v>
      </c>
      <c r="C112" s="33">
        <v>6</v>
      </c>
      <c r="D112" s="33">
        <v>1</v>
      </c>
      <c r="E112" s="33">
        <v>24</v>
      </c>
      <c r="F112" s="35" t="s">
        <v>198</v>
      </c>
      <c r="G112" s="35" t="s">
        <v>114</v>
      </c>
      <c r="H112" s="40">
        <v>4</v>
      </c>
      <c r="I112" s="6" t="s">
        <v>363</v>
      </c>
      <c r="J112" s="2">
        <v>0</v>
      </c>
      <c r="K112" s="2">
        <v>0</v>
      </c>
      <c r="L112" s="66">
        <f t="shared" ref="L112" si="24">SUM(J112:K112)</f>
        <v>0</v>
      </c>
      <c r="M112" s="66">
        <f t="shared" ref="M112" si="25">H112*L112</f>
        <v>0</v>
      </c>
    </row>
    <row r="113" spans="1:13" outlineLevel="2">
      <c r="A113" s="6">
        <v>106</v>
      </c>
      <c r="B113" s="33">
        <v>1</v>
      </c>
      <c r="C113" s="33">
        <v>6</v>
      </c>
      <c r="D113" s="33">
        <v>1</v>
      </c>
      <c r="E113" s="33"/>
      <c r="F113" s="48" t="s">
        <v>337</v>
      </c>
      <c r="G113" s="48" t="s">
        <v>338</v>
      </c>
      <c r="H113" s="40"/>
      <c r="I113" s="6"/>
      <c r="J113" s="2"/>
      <c r="K113" s="2"/>
      <c r="L113" s="66"/>
      <c r="M113" s="66"/>
    </row>
    <row r="114" spans="1:13" ht="114.75" outlineLevel="2">
      <c r="A114" s="6">
        <v>107</v>
      </c>
      <c r="B114" s="33">
        <v>1</v>
      </c>
      <c r="C114" s="33">
        <v>6</v>
      </c>
      <c r="D114" s="33">
        <v>1</v>
      </c>
      <c r="E114" s="33">
        <v>25</v>
      </c>
      <c r="F114" s="48" t="s">
        <v>255</v>
      </c>
      <c r="G114" s="48" t="s">
        <v>254</v>
      </c>
      <c r="H114" s="40">
        <v>1</v>
      </c>
      <c r="I114" s="6" t="s">
        <v>363</v>
      </c>
      <c r="J114" s="2">
        <v>0</v>
      </c>
      <c r="K114" s="2">
        <v>0</v>
      </c>
      <c r="L114" s="66">
        <f t="shared" ref="L114:L117" si="26">SUM(J114:K114)</f>
        <v>0</v>
      </c>
      <c r="M114" s="66">
        <f t="shared" ref="M114:M117" si="27">H114*L114</f>
        <v>0</v>
      </c>
    </row>
    <row r="115" spans="1:13" ht="25.5" outlineLevel="2">
      <c r="A115" s="6">
        <v>108</v>
      </c>
      <c r="B115" s="33">
        <v>1</v>
      </c>
      <c r="C115" s="33">
        <v>6</v>
      </c>
      <c r="D115" s="33">
        <v>1</v>
      </c>
      <c r="E115" s="33">
        <v>26</v>
      </c>
      <c r="F115" s="35" t="s">
        <v>191</v>
      </c>
      <c r="G115" s="35" t="s">
        <v>36</v>
      </c>
      <c r="H115" s="40">
        <v>2</v>
      </c>
      <c r="I115" s="6" t="s">
        <v>363</v>
      </c>
      <c r="J115" s="2">
        <v>0</v>
      </c>
      <c r="K115" s="2">
        <v>0</v>
      </c>
      <c r="L115" s="66">
        <f t="shared" si="26"/>
        <v>0</v>
      </c>
      <c r="M115" s="66">
        <f t="shared" si="27"/>
        <v>0</v>
      </c>
    </row>
    <row r="116" spans="1:13" ht="38.25" outlineLevel="2">
      <c r="A116" s="6">
        <v>109</v>
      </c>
      <c r="B116" s="33">
        <v>1</v>
      </c>
      <c r="C116" s="33">
        <v>6</v>
      </c>
      <c r="D116" s="33">
        <v>1</v>
      </c>
      <c r="E116" s="33">
        <v>27</v>
      </c>
      <c r="F116" s="35" t="s">
        <v>247</v>
      </c>
      <c r="G116" s="35" t="s">
        <v>238</v>
      </c>
      <c r="H116" s="40">
        <v>1</v>
      </c>
      <c r="I116" s="6" t="s">
        <v>363</v>
      </c>
      <c r="J116" s="2">
        <v>0</v>
      </c>
      <c r="K116" s="2">
        <v>0</v>
      </c>
      <c r="L116" s="66">
        <f t="shared" si="26"/>
        <v>0</v>
      </c>
      <c r="M116" s="66">
        <f t="shared" si="27"/>
        <v>0</v>
      </c>
    </row>
    <row r="117" spans="1:13" ht="38.25" outlineLevel="2">
      <c r="A117" s="6">
        <v>110</v>
      </c>
      <c r="B117" s="33">
        <v>1</v>
      </c>
      <c r="C117" s="33">
        <v>6</v>
      </c>
      <c r="D117" s="33">
        <v>1</v>
      </c>
      <c r="E117" s="33">
        <v>28</v>
      </c>
      <c r="F117" s="35" t="s">
        <v>236</v>
      </c>
      <c r="G117" s="35" t="s">
        <v>234</v>
      </c>
      <c r="H117" s="40">
        <v>11</v>
      </c>
      <c r="I117" s="6" t="s">
        <v>363</v>
      </c>
      <c r="J117" s="2">
        <v>0</v>
      </c>
      <c r="K117" s="2">
        <v>0</v>
      </c>
      <c r="L117" s="66">
        <f t="shared" si="26"/>
        <v>0</v>
      </c>
      <c r="M117" s="66">
        <f t="shared" si="27"/>
        <v>0</v>
      </c>
    </row>
    <row r="118" spans="1:13" outlineLevel="2">
      <c r="A118" s="6">
        <v>111</v>
      </c>
      <c r="B118" s="38">
        <v>1</v>
      </c>
      <c r="C118" s="38">
        <v>6</v>
      </c>
      <c r="D118" s="38">
        <v>1</v>
      </c>
      <c r="E118" s="38"/>
      <c r="F118" s="38" t="s">
        <v>218</v>
      </c>
      <c r="G118" s="38" t="s">
        <v>131</v>
      </c>
      <c r="H118" s="38"/>
      <c r="I118" s="38"/>
      <c r="J118" s="16"/>
      <c r="K118" s="16"/>
      <c r="L118" s="38"/>
      <c r="M118" s="68">
        <f>SUM(M89:M117)</f>
        <v>0</v>
      </c>
    </row>
    <row r="119" spans="1:13" outlineLevel="2">
      <c r="A119" s="6">
        <v>112</v>
      </c>
      <c r="B119" s="46">
        <v>1</v>
      </c>
      <c r="C119" s="46">
        <v>6</v>
      </c>
      <c r="D119" s="46">
        <v>2</v>
      </c>
      <c r="E119" s="46"/>
      <c r="F119" s="46" t="s">
        <v>250</v>
      </c>
      <c r="G119" s="46" t="s">
        <v>249</v>
      </c>
      <c r="H119" s="46"/>
      <c r="I119" s="46"/>
      <c r="J119" s="19"/>
      <c r="K119" s="19"/>
      <c r="L119" s="46"/>
      <c r="M119" s="46"/>
    </row>
    <row r="120" spans="1:13" ht="240.75" customHeight="1" outlineLevel="2">
      <c r="A120" s="6">
        <v>113</v>
      </c>
      <c r="B120" s="33">
        <v>1</v>
      </c>
      <c r="C120" s="33">
        <v>6</v>
      </c>
      <c r="D120" s="33">
        <v>2</v>
      </c>
      <c r="E120" s="33">
        <v>1</v>
      </c>
      <c r="F120" s="35" t="s">
        <v>263</v>
      </c>
      <c r="G120" s="6" t="s">
        <v>256</v>
      </c>
      <c r="H120" s="40">
        <v>2</v>
      </c>
      <c r="I120" s="6" t="s">
        <v>363</v>
      </c>
      <c r="J120" s="2">
        <v>0</v>
      </c>
      <c r="K120" s="2">
        <v>0</v>
      </c>
      <c r="L120" s="66">
        <f t="shared" ref="L120:L124" si="28">SUM(J120:K120)</f>
        <v>0</v>
      </c>
      <c r="M120" s="66">
        <f t="shared" ref="M120:M124" si="29">H120*L120</f>
        <v>0</v>
      </c>
    </row>
    <row r="121" spans="1:13" ht="38.25" outlineLevel="2">
      <c r="A121" s="6">
        <v>114</v>
      </c>
      <c r="B121" s="33">
        <v>1</v>
      </c>
      <c r="C121" s="33">
        <v>6</v>
      </c>
      <c r="D121" s="33">
        <v>2</v>
      </c>
      <c r="E121" s="33">
        <v>2</v>
      </c>
      <c r="F121" s="35" t="s">
        <v>188</v>
      </c>
      <c r="G121" s="35" t="s">
        <v>44</v>
      </c>
      <c r="H121" s="40">
        <v>2</v>
      </c>
      <c r="I121" s="6" t="s">
        <v>363</v>
      </c>
      <c r="J121" s="2">
        <v>0</v>
      </c>
      <c r="K121" s="2">
        <v>0</v>
      </c>
      <c r="L121" s="66">
        <f t="shared" si="28"/>
        <v>0</v>
      </c>
      <c r="M121" s="66">
        <f t="shared" si="29"/>
        <v>0</v>
      </c>
    </row>
    <row r="122" spans="1:13" ht="38.25" outlineLevel="2">
      <c r="A122" s="6">
        <v>115</v>
      </c>
      <c r="B122" s="33">
        <v>1</v>
      </c>
      <c r="C122" s="33">
        <v>6</v>
      </c>
      <c r="D122" s="33">
        <v>2</v>
      </c>
      <c r="E122" s="33">
        <v>3</v>
      </c>
      <c r="F122" s="35" t="s">
        <v>189</v>
      </c>
      <c r="G122" s="35" t="s">
        <v>111</v>
      </c>
      <c r="H122" s="40">
        <v>11</v>
      </c>
      <c r="I122" s="6" t="s">
        <v>363</v>
      </c>
      <c r="J122" s="2">
        <v>0</v>
      </c>
      <c r="K122" s="2">
        <v>0</v>
      </c>
      <c r="L122" s="66">
        <f t="shared" si="28"/>
        <v>0</v>
      </c>
      <c r="M122" s="66">
        <f t="shared" si="29"/>
        <v>0</v>
      </c>
    </row>
    <row r="123" spans="1:13" ht="38.25" outlineLevel="2">
      <c r="A123" s="6">
        <v>116</v>
      </c>
      <c r="B123" s="33">
        <v>1</v>
      </c>
      <c r="C123" s="33">
        <v>6</v>
      </c>
      <c r="D123" s="33">
        <v>2</v>
      </c>
      <c r="E123" s="33">
        <v>4</v>
      </c>
      <c r="F123" s="35" t="s">
        <v>190</v>
      </c>
      <c r="G123" s="35" t="s">
        <v>45</v>
      </c>
      <c r="H123" s="40">
        <v>2</v>
      </c>
      <c r="I123" s="6" t="s">
        <v>363</v>
      </c>
      <c r="J123" s="2">
        <v>0</v>
      </c>
      <c r="K123" s="2">
        <v>0</v>
      </c>
      <c r="L123" s="66">
        <f t="shared" si="28"/>
        <v>0</v>
      </c>
      <c r="M123" s="66">
        <f t="shared" si="29"/>
        <v>0</v>
      </c>
    </row>
    <row r="124" spans="1:13" ht="38.25" outlineLevel="2">
      <c r="A124" s="6">
        <v>117</v>
      </c>
      <c r="B124" s="33">
        <v>1</v>
      </c>
      <c r="C124" s="33">
        <v>6</v>
      </c>
      <c r="D124" s="33">
        <v>2</v>
      </c>
      <c r="E124" s="33">
        <v>5</v>
      </c>
      <c r="F124" s="35" t="s">
        <v>258</v>
      </c>
      <c r="G124" s="35" t="s">
        <v>257</v>
      </c>
      <c r="H124" s="40">
        <v>13</v>
      </c>
      <c r="I124" s="6" t="s">
        <v>363</v>
      </c>
      <c r="J124" s="2">
        <v>0</v>
      </c>
      <c r="K124" s="2">
        <v>0</v>
      </c>
      <c r="L124" s="66">
        <f t="shared" si="28"/>
        <v>0</v>
      </c>
      <c r="M124" s="66">
        <f t="shared" si="29"/>
        <v>0</v>
      </c>
    </row>
    <row r="125" spans="1:13" ht="63.75" outlineLevel="2">
      <c r="A125" s="6">
        <v>118</v>
      </c>
      <c r="B125" s="33">
        <v>1</v>
      </c>
      <c r="C125" s="33">
        <v>6</v>
      </c>
      <c r="D125" s="33">
        <v>2</v>
      </c>
      <c r="E125" s="33">
        <v>6</v>
      </c>
      <c r="F125" s="35" t="s">
        <v>252</v>
      </c>
      <c r="G125" s="49" t="s">
        <v>251</v>
      </c>
      <c r="H125" s="40">
        <v>2</v>
      </c>
      <c r="I125" s="6" t="s">
        <v>363</v>
      </c>
      <c r="J125" s="2">
        <v>0</v>
      </c>
      <c r="K125" s="2">
        <v>0</v>
      </c>
      <c r="L125" s="66">
        <f t="shared" ref="L125:L128" si="30">SUM(J125:K125)</f>
        <v>0</v>
      </c>
      <c r="M125" s="66">
        <f t="shared" ref="M125:M128" si="31">H125*L125</f>
        <v>0</v>
      </c>
    </row>
    <row r="126" spans="1:13" ht="38.25" outlineLevel="2">
      <c r="A126" s="6">
        <v>119</v>
      </c>
      <c r="B126" s="33">
        <v>1</v>
      </c>
      <c r="C126" s="33">
        <v>6</v>
      </c>
      <c r="D126" s="33">
        <v>2</v>
      </c>
      <c r="E126" s="33">
        <v>7</v>
      </c>
      <c r="F126" s="7" t="s">
        <v>320</v>
      </c>
      <c r="G126" s="6" t="s">
        <v>259</v>
      </c>
      <c r="H126" s="40">
        <v>2</v>
      </c>
      <c r="I126" s="6" t="s">
        <v>363</v>
      </c>
      <c r="J126" s="2">
        <v>0</v>
      </c>
      <c r="K126" s="2">
        <v>0</v>
      </c>
      <c r="L126" s="66">
        <f t="shared" si="30"/>
        <v>0</v>
      </c>
      <c r="M126" s="66">
        <f t="shared" si="31"/>
        <v>0</v>
      </c>
    </row>
    <row r="127" spans="1:13" ht="127.5" outlineLevel="2">
      <c r="A127" s="6">
        <v>120</v>
      </c>
      <c r="B127" s="33">
        <v>1</v>
      </c>
      <c r="C127" s="33">
        <v>6</v>
      </c>
      <c r="D127" s="33">
        <v>2</v>
      </c>
      <c r="E127" s="33">
        <v>8</v>
      </c>
      <c r="F127" s="48" t="s">
        <v>339</v>
      </c>
      <c r="G127" s="48" t="s">
        <v>340</v>
      </c>
      <c r="H127" s="40">
        <v>2</v>
      </c>
      <c r="I127" s="6" t="s">
        <v>363</v>
      </c>
      <c r="J127" s="2">
        <v>0</v>
      </c>
      <c r="K127" s="2">
        <v>0</v>
      </c>
      <c r="L127" s="66">
        <f t="shared" si="30"/>
        <v>0</v>
      </c>
      <c r="M127" s="66">
        <f t="shared" si="31"/>
        <v>0</v>
      </c>
    </row>
    <row r="128" spans="1:13" ht="38.25" outlineLevel="2">
      <c r="A128" s="6">
        <v>121</v>
      </c>
      <c r="B128" s="33">
        <v>1</v>
      </c>
      <c r="C128" s="33">
        <v>6</v>
      </c>
      <c r="D128" s="33">
        <v>2</v>
      </c>
      <c r="E128" s="33">
        <v>9</v>
      </c>
      <c r="F128" s="35" t="s">
        <v>189</v>
      </c>
      <c r="G128" s="35" t="s">
        <v>111</v>
      </c>
      <c r="H128" s="40">
        <v>14</v>
      </c>
      <c r="I128" s="6" t="s">
        <v>363</v>
      </c>
      <c r="J128" s="2">
        <v>0</v>
      </c>
      <c r="K128" s="2">
        <v>0</v>
      </c>
      <c r="L128" s="66">
        <f t="shared" si="30"/>
        <v>0</v>
      </c>
      <c r="M128" s="66">
        <f t="shared" si="31"/>
        <v>0</v>
      </c>
    </row>
    <row r="129" spans="1:13" outlineLevel="2">
      <c r="A129" s="6">
        <v>122</v>
      </c>
      <c r="B129" s="38">
        <v>1</v>
      </c>
      <c r="C129" s="38">
        <v>6</v>
      </c>
      <c r="D129" s="38">
        <v>2</v>
      </c>
      <c r="E129" s="38"/>
      <c r="F129" s="38" t="s">
        <v>293</v>
      </c>
      <c r="G129" s="38" t="s">
        <v>294</v>
      </c>
      <c r="H129" s="38"/>
      <c r="I129" s="38"/>
      <c r="J129" s="16"/>
      <c r="K129" s="16"/>
      <c r="L129" s="38"/>
      <c r="M129" s="68">
        <f>SUM(M120:M128)</f>
        <v>0</v>
      </c>
    </row>
    <row r="130" spans="1:13" outlineLevel="2">
      <c r="A130" s="6">
        <v>123</v>
      </c>
      <c r="B130" s="46">
        <v>1</v>
      </c>
      <c r="C130" s="46">
        <v>6</v>
      </c>
      <c r="D130" s="46">
        <v>3</v>
      </c>
      <c r="E130" s="46"/>
      <c r="F130" s="46" t="s">
        <v>341</v>
      </c>
      <c r="G130" s="46" t="s">
        <v>342</v>
      </c>
      <c r="H130" s="50"/>
      <c r="I130" s="50"/>
      <c r="J130" s="20"/>
      <c r="K130" s="20"/>
      <c r="L130" s="50"/>
      <c r="M130" s="50"/>
    </row>
    <row r="131" spans="1:13" ht="315" customHeight="1" outlineLevel="2">
      <c r="A131" s="6">
        <v>124</v>
      </c>
      <c r="B131" s="33">
        <v>1</v>
      </c>
      <c r="C131" s="33">
        <v>6</v>
      </c>
      <c r="D131" s="33">
        <v>3</v>
      </c>
      <c r="E131" s="33">
        <v>1</v>
      </c>
      <c r="F131" s="6" t="s">
        <v>264</v>
      </c>
      <c r="G131" s="6" t="s">
        <v>262</v>
      </c>
      <c r="H131" s="40">
        <v>2</v>
      </c>
      <c r="I131" s="6" t="s">
        <v>363</v>
      </c>
      <c r="J131" s="2">
        <v>0</v>
      </c>
      <c r="K131" s="2">
        <v>0</v>
      </c>
      <c r="L131" s="66">
        <f t="shared" ref="L131:L138" si="32">SUM(J131:K131)</f>
        <v>0</v>
      </c>
      <c r="M131" s="66">
        <f t="shared" ref="M131:M138" si="33">H131*L131</f>
        <v>0</v>
      </c>
    </row>
    <row r="132" spans="1:13" ht="25.5" outlineLevel="2">
      <c r="A132" s="6">
        <v>125</v>
      </c>
      <c r="B132" s="33">
        <v>1</v>
      </c>
      <c r="C132" s="33">
        <v>6</v>
      </c>
      <c r="D132" s="33">
        <v>3</v>
      </c>
      <c r="E132" s="33">
        <v>2</v>
      </c>
      <c r="F132" s="6" t="s">
        <v>266</v>
      </c>
      <c r="G132" s="6" t="s">
        <v>265</v>
      </c>
      <c r="H132" s="40">
        <v>6</v>
      </c>
      <c r="I132" s="6" t="s">
        <v>363</v>
      </c>
      <c r="J132" s="2">
        <v>0</v>
      </c>
      <c r="K132" s="2">
        <v>0</v>
      </c>
      <c r="L132" s="66">
        <f t="shared" si="32"/>
        <v>0</v>
      </c>
      <c r="M132" s="66">
        <f t="shared" si="33"/>
        <v>0</v>
      </c>
    </row>
    <row r="133" spans="1:13" ht="25.5" outlineLevel="2">
      <c r="A133" s="6">
        <v>126</v>
      </c>
      <c r="B133" s="33">
        <v>1</v>
      </c>
      <c r="C133" s="33">
        <v>6</v>
      </c>
      <c r="D133" s="33">
        <v>3</v>
      </c>
      <c r="E133" s="33">
        <v>3</v>
      </c>
      <c r="F133" s="6" t="s">
        <v>268</v>
      </c>
      <c r="G133" s="6" t="s">
        <v>267</v>
      </c>
      <c r="H133" s="40">
        <v>25</v>
      </c>
      <c r="I133" s="6" t="s">
        <v>363</v>
      </c>
      <c r="J133" s="2"/>
      <c r="K133" s="2"/>
      <c r="L133" s="66"/>
      <c r="M133" s="66"/>
    </row>
    <row r="134" spans="1:13" ht="38.25" outlineLevel="2">
      <c r="A134" s="6">
        <v>127</v>
      </c>
      <c r="B134" s="33">
        <v>1</v>
      </c>
      <c r="C134" s="33">
        <v>6</v>
      </c>
      <c r="D134" s="33">
        <v>3</v>
      </c>
      <c r="E134" s="33">
        <v>4</v>
      </c>
      <c r="F134" s="6" t="s">
        <v>270</v>
      </c>
      <c r="G134" s="6" t="s">
        <v>269</v>
      </c>
      <c r="H134" s="40">
        <v>57</v>
      </c>
      <c r="I134" s="6" t="s">
        <v>363</v>
      </c>
      <c r="J134" s="2">
        <v>0</v>
      </c>
      <c r="K134" s="2">
        <v>0</v>
      </c>
      <c r="L134" s="66">
        <f t="shared" si="32"/>
        <v>0</v>
      </c>
      <c r="M134" s="66">
        <f t="shared" si="33"/>
        <v>0</v>
      </c>
    </row>
    <row r="135" spans="1:13" ht="51" outlineLevel="2">
      <c r="A135" s="6">
        <v>128</v>
      </c>
      <c r="B135" s="33">
        <v>1</v>
      </c>
      <c r="C135" s="33">
        <v>6</v>
      </c>
      <c r="D135" s="33">
        <v>3</v>
      </c>
      <c r="E135" s="33">
        <v>5</v>
      </c>
      <c r="F135" s="35" t="s">
        <v>199</v>
      </c>
      <c r="G135" s="35" t="s">
        <v>38</v>
      </c>
      <c r="H135" s="40">
        <v>2</v>
      </c>
      <c r="I135" s="6" t="s">
        <v>363</v>
      </c>
      <c r="J135" s="2">
        <v>0</v>
      </c>
      <c r="K135" s="2">
        <v>0</v>
      </c>
      <c r="L135" s="66">
        <f t="shared" ref="L135:L137" si="34">SUM(J135:K135)</f>
        <v>0</v>
      </c>
      <c r="M135" s="66">
        <f t="shared" ref="M135:M137" si="35">H135*L135</f>
        <v>0</v>
      </c>
    </row>
    <row r="136" spans="1:13" ht="25.5" outlineLevel="2">
      <c r="A136" s="6">
        <v>129</v>
      </c>
      <c r="B136" s="33">
        <v>1</v>
      </c>
      <c r="C136" s="33">
        <v>6</v>
      </c>
      <c r="D136" s="33">
        <v>3</v>
      </c>
      <c r="E136" s="33">
        <v>6</v>
      </c>
      <c r="F136" s="35" t="s">
        <v>272</v>
      </c>
      <c r="G136" s="35" t="s">
        <v>271</v>
      </c>
      <c r="H136" s="40">
        <v>2</v>
      </c>
      <c r="I136" s="6" t="s">
        <v>363</v>
      </c>
      <c r="J136" s="2">
        <v>0</v>
      </c>
      <c r="K136" s="2">
        <v>0</v>
      </c>
      <c r="L136" s="66">
        <f t="shared" si="34"/>
        <v>0</v>
      </c>
      <c r="M136" s="66">
        <f t="shared" si="35"/>
        <v>0</v>
      </c>
    </row>
    <row r="137" spans="1:13" ht="25.5" outlineLevel="2">
      <c r="A137" s="6">
        <v>130</v>
      </c>
      <c r="B137" s="33">
        <v>1</v>
      </c>
      <c r="C137" s="33">
        <v>6</v>
      </c>
      <c r="D137" s="33">
        <v>3</v>
      </c>
      <c r="E137" s="33">
        <v>7</v>
      </c>
      <c r="F137" s="35" t="s">
        <v>197</v>
      </c>
      <c r="G137" s="35" t="s">
        <v>113</v>
      </c>
      <c r="H137" s="40">
        <v>2</v>
      </c>
      <c r="I137" s="6" t="s">
        <v>363</v>
      </c>
      <c r="J137" s="2">
        <v>0</v>
      </c>
      <c r="K137" s="2">
        <v>0</v>
      </c>
      <c r="L137" s="66">
        <f t="shared" si="34"/>
        <v>0</v>
      </c>
      <c r="M137" s="66">
        <f t="shared" si="35"/>
        <v>0</v>
      </c>
    </row>
    <row r="138" spans="1:13" ht="25.5" outlineLevel="2">
      <c r="A138" s="6">
        <v>131</v>
      </c>
      <c r="B138" s="33">
        <v>1</v>
      </c>
      <c r="C138" s="33">
        <v>6</v>
      </c>
      <c r="D138" s="33">
        <v>3</v>
      </c>
      <c r="E138" s="33">
        <v>8</v>
      </c>
      <c r="F138" s="35" t="s">
        <v>274</v>
      </c>
      <c r="G138" s="35" t="s">
        <v>273</v>
      </c>
      <c r="H138" s="40">
        <v>2</v>
      </c>
      <c r="I138" s="6" t="s">
        <v>363</v>
      </c>
      <c r="J138" s="2">
        <v>0</v>
      </c>
      <c r="K138" s="2">
        <v>0</v>
      </c>
      <c r="L138" s="66">
        <f t="shared" si="32"/>
        <v>0</v>
      </c>
      <c r="M138" s="66">
        <f t="shared" si="33"/>
        <v>0</v>
      </c>
    </row>
    <row r="139" spans="1:13" outlineLevel="2">
      <c r="A139" s="6">
        <v>132</v>
      </c>
      <c r="B139" s="38">
        <v>1</v>
      </c>
      <c r="C139" s="38">
        <v>6</v>
      </c>
      <c r="D139" s="38">
        <v>3</v>
      </c>
      <c r="E139" s="38"/>
      <c r="F139" s="38" t="s">
        <v>89</v>
      </c>
      <c r="G139" s="38" t="s">
        <v>130</v>
      </c>
      <c r="H139" s="38"/>
      <c r="I139" s="38"/>
      <c r="J139" s="16"/>
      <c r="K139" s="16"/>
      <c r="L139" s="38"/>
      <c r="M139" s="68">
        <f>SUM(M130:M138)</f>
        <v>0</v>
      </c>
    </row>
    <row r="140" spans="1:13" s="17" customFormat="1" outlineLevel="1">
      <c r="A140" s="6">
        <v>133</v>
      </c>
      <c r="B140" s="36"/>
      <c r="C140" s="36"/>
      <c r="D140" s="36"/>
      <c r="E140" s="37"/>
      <c r="F140" s="38" t="s">
        <v>84</v>
      </c>
      <c r="G140" s="37" t="s">
        <v>85</v>
      </c>
      <c r="H140" s="37"/>
      <c r="I140" s="37"/>
      <c r="J140" s="3"/>
      <c r="K140" s="3"/>
      <c r="L140" s="67"/>
      <c r="M140" s="67"/>
    </row>
    <row r="141" spans="1:13" outlineLevel="2">
      <c r="A141" s="6">
        <v>134</v>
      </c>
      <c r="B141" s="33">
        <v>1</v>
      </c>
      <c r="C141" s="33">
        <v>6</v>
      </c>
      <c r="D141" s="33">
        <v>4</v>
      </c>
      <c r="E141" s="33"/>
      <c r="F141" s="46" t="s">
        <v>321</v>
      </c>
      <c r="G141" s="46" t="s">
        <v>39</v>
      </c>
      <c r="H141" s="6"/>
      <c r="I141" s="6"/>
      <c r="J141" s="8"/>
      <c r="K141" s="8"/>
      <c r="L141" s="66"/>
      <c r="M141" s="66"/>
    </row>
    <row r="142" spans="1:13" ht="51" outlineLevel="2">
      <c r="A142" s="6">
        <v>135</v>
      </c>
      <c r="B142" s="33">
        <v>1</v>
      </c>
      <c r="C142" s="33">
        <v>6</v>
      </c>
      <c r="D142" s="33">
        <v>4</v>
      </c>
      <c r="E142" s="33">
        <v>1</v>
      </c>
      <c r="F142" s="35" t="s">
        <v>343</v>
      </c>
      <c r="G142" s="35" t="s">
        <v>344</v>
      </c>
      <c r="H142" s="6">
        <v>1</v>
      </c>
      <c r="I142" s="6" t="s">
        <v>363</v>
      </c>
      <c r="J142" s="2">
        <v>0</v>
      </c>
      <c r="K142" s="2">
        <v>0</v>
      </c>
      <c r="L142" s="66">
        <f t="shared" ref="L142" si="36">SUM(J142:K142)</f>
        <v>0</v>
      </c>
      <c r="M142" s="66">
        <f t="shared" ref="M142" si="37">H142*L142</f>
        <v>0</v>
      </c>
    </row>
    <row r="143" spans="1:13" ht="68.25" customHeight="1" outlineLevel="2">
      <c r="A143" s="6">
        <v>136</v>
      </c>
      <c r="B143" s="33">
        <v>1</v>
      </c>
      <c r="C143" s="33">
        <v>6</v>
      </c>
      <c r="D143" s="33">
        <v>4</v>
      </c>
      <c r="E143" s="33">
        <v>2</v>
      </c>
      <c r="F143" s="35" t="s">
        <v>275</v>
      </c>
      <c r="G143" s="35" t="s">
        <v>67</v>
      </c>
      <c r="H143" s="40">
        <v>1</v>
      </c>
      <c r="I143" s="6" t="s">
        <v>364</v>
      </c>
      <c r="J143" s="2">
        <v>0</v>
      </c>
      <c r="K143" s="2">
        <v>0</v>
      </c>
      <c r="L143" s="66">
        <f>SUM(J143:K143)</f>
        <v>0</v>
      </c>
      <c r="M143" s="66">
        <f>H143*L143</f>
        <v>0</v>
      </c>
    </row>
    <row r="144" spans="1:13" ht="315" customHeight="1" outlineLevel="2">
      <c r="A144" s="6">
        <v>137</v>
      </c>
      <c r="B144" s="33">
        <v>1</v>
      </c>
      <c r="C144" s="33">
        <v>6</v>
      </c>
      <c r="D144" s="33">
        <v>4</v>
      </c>
      <c r="E144" s="33">
        <v>3</v>
      </c>
      <c r="F144" s="48" t="s">
        <v>277</v>
      </c>
      <c r="G144" s="35" t="s">
        <v>276</v>
      </c>
      <c r="H144" s="40">
        <v>1</v>
      </c>
      <c r="I144" s="6" t="s">
        <v>363</v>
      </c>
      <c r="J144" s="2">
        <v>0</v>
      </c>
      <c r="K144" s="2">
        <v>0</v>
      </c>
      <c r="L144" s="66">
        <f>SUM(J144:K144)</f>
        <v>0</v>
      </c>
      <c r="M144" s="66">
        <f>H144*L144</f>
        <v>0</v>
      </c>
    </row>
    <row r="145" spans="1:13" ht="89.25" outlineLevel="2">
      <c r="A145" s="6">
        <v>138</v>
      </c>
      <c r="B145" s="33">
        <v>1</v>
      </c>
      <c r="C145" s="33">
        <v>6</v>
      </c>
      <c r="D145" s="33">
        <v>4</v>
      </c>
      <c r="E145" s="33">
        <v>4</v>
      </c>
      <c r="F145" s="6" t="s">
        <v>288</v>
      </c>
      <c r="G145" s="51" t="s">
        <v>287</v>
      </c>
      <c r="H145" s="40">
        <v>1</v>
      </c>
      <c r="I145" s="6" t="s">
        <v>363</v>
      </c>
      <c r="J145" s="2">
        <v>0</v>
      </c>
      <c r="K145" s="2">
        <v>0</v>
      </c>
      <c r="L145" s="66">
        <f>SUM(J145:K145)</f>
        <v>0</v>
      </c>
      <c r="M145" s="66">
        <f>H145*L145</f>
        <v>0</v>
      </c>
    </row>
    <row r="146" spans="1:13" ht="102" outlineLevel="2">
      <c r="A146" s="6">
        <v>139</v>
      </c>
      <c r="B146" s="33">
        <v>1</v>
      </c>
      <c r="C146" s="33">
        <v>6</v>
      </c>
      <c r="D146" s="33">
        <v>4</v>
      </c>
      <c r="E146" s="33">
        <v>5</v>
      </c>
      <c r="F146" s="6" t="s">
        <v>299</v>
      </c>
      <c r="G146" s="6" t="s">
        <v>300</v>
      </c>
      <c r="H146" s="40">
        <v>1</v>
      </c>
      <c r="I146" s="6" t="s">
        <v>363</v>
      </c>
      <c r="J146" s="2">
        <v>0</v>
      </c>
      <c r="K146" s="2">
        <v>0</v>
      </c>
      <c r="L146" s="66">
        <f>SUM(J146:K146)</f>
        <v>0</v>
      </c>
      <c r="M146" s="66">
        <f>H146*L146</f>
        <v>0</v>
      </c>
    </row>
    <row r="147" spans="1:13" ht="102" outlineLevel="2">
      <c r="A147" s="6">
        <v>140</v>
      </c>
      <c r="B147" s="33">
        <v>1</v>
      </c>
      <c r="C147" s="33">
        <v>6</v>
      </c>
      <c r="D147" s="33">
        <v>4</v>
      </c>
      <c r="E147" s="33">
        <v>6</v>
      </c>
      <c r="F147" s="35" t="s">
        <v>301</v>
      </c>
      <c r="G147" s="35" t="s">
        <v>302</v>
      </c>
      <c r="H147" s="40">
        <v>1</v>
      </c>
      <c r="I147" s="6" t="s">
        <v>363</v>
      </c>
      <c r="J147" s="2">
        <v>0</v>
      </c>
      <c r="K147" s="2">
        <v>0</v>
      </c>
      <c r="L147" s="66">
        <f>SUM(J147:K147)</f>
        <v>0</v>
      </c>
      <c r="M147" s="66">
        <f>H147*L147</f>
        <v>0</v>
      </c>
    </row>
    <row r="148" spans="1:13" s="17" customFormat="1" outlineLevel="1">
      <c r="A148" s="6">
        <v>141</v>
      </c>
      <c r="B148" s="36">
        <v>1</v>
      </c>
      <c r="C148" s="36">
        <v>6</v>
      </c>
      <c r="D148" s="36">
        <v>4</v>
      </c>
      <c r="E148" s="37"/>
      <c r="F148" s="38" t="s">
        <v>90</v>
      </c>
      <c r="G148" s="37" t="s">
        <v>39</v>
      </c>
      <c r="H148" s="37"/>
      <c r="I148" s="37"/>
      <c r="J148" s="3"/>
      <c r="K148" s="3"/>
      <c r="L148" s="67"/>
      <c r="M148" s="68">
        <f>SUM(M142:M147)</f>
        <v>0</v>
      </c>
    </row>
    <row r="149" spans="1:13" outlineLevel="2">
      <c r="A149" s="6">
        <v>142</v>
      </c>
      <c r="B149" s="33">
        <v>1</v>
      </c>
      <c r="C149" s="33">
        <v>6</v>
      </c>
      <c r="D149" s="33">
        <v>5</v>
      </c>
      <c r="E149" s="33"/>
      <c r="F149" s="46" t="s">
        <v>91</v>
      </c>
      <c r="G149" s="46" t="s">
        <v>77</v>
      </c>
      <c r="H149" s="6"/>
      <c r="I149" s="6"/>
      <c r="J149" s="8"/>
      <c r="K149" s="8"/>
      <c r="L149" s="66"/>
      <c r="M149" s="66"/>
    </row>
    <row r="150" spans="1:13" ht="51" outlineLevel="2">
      <c r="A150" s="6">
        <v>143</v>
      </c>
      <c r="B150" s="33">
        <v>1</v>
      </c>
      <c r="C150" s="33">
        <v>6</v>
      </c>
      <c r="D150" s="33">
        <v>5</v>
      </c>
      <c r="E150" s="33">
        <v>1</v>
      </c>
      <c r="F150" s="6" t="s">
        <v>304</v>
      </c>
      <c r="G150" s="6" t="s">
        <v>305</v>
      </c>
      <c r="H150" s="40">
        <v>3</v>
      </c>
      <c r="I150" s="6" t="s">
        <v>363</v>
      </c>
      <c r="J150" s="2">
        <v>0</v>
      </c>
      <c r="K150" s="2">
        <v>0</v>
      </c>
      <c r="L150" s="66">
        <f>SUM(J150:K150)</f>
        <v>0</v>
      </c>
      <c r="M150" s="66">
        <f>H150*L150</f>
        <v>0</v>
      </c>
    </row>
    <row r="151" spans="1:13" s="17" customFormat="1" outlineLevel="1">
      <c r="A151" s="6">
        <v>144</v>
      </c>
      <c r="B151" s="36">
        <v>1</v>
      </c>
      <c r="C151" s="36">
        <v>6</v>
      </c>
      <c r="D151" s="36">
        <v>5</v>
      </c>
      <c r="E151" s="37">
        <v>1</v>
      </c>
      <c r="F151" s="38" t="s">
        <v>91</v>
      </c>
      <c r="G151" s="37" t="s">
        <v>77</v>
      </c>
      <c r="H151" s="37"/>
      <c r="I151" s="37"/>
      <c r="J151" s="3"/>
      <c r="K151" s="3"/>
      <c r="L151" s="67"/>
      <c r="M151" s="68">
        <f>SUM(M150:M150)</f>
        <v>0</v>
      </c>
    </row>
    <row r="152" spans="1:13" s="18" customFormat="1">
      <c r="A152" s="6">
        <v>145</v>
      </c>
      <c r="B152" s="44">
        <v>1</v>
      </c>
      <c r="C152" s="44">
        <v>6</v>
      </c>
      <c r="D152" s="44"/>
      <c r="E152" s="45"/>
      <c r="F152" s="45" t="s">
        <v>137</v>
      </c>
      <c r="G152" s="45" t="s">
        <v>63</v>
      </c>
      <c r="H152" s="45"/>
      <c r="I152" s="45"/>
      <c r="J152" s="5"/>
      <c r="K152" s="5"/>
      <c r="L152" s="71"/>
      <c r="M152" s="72">
        <f>M151+M148+M139+M129+M118</f>
        <v>0</v>
      </c>
    </row>
    <row r="153" spans="1:13" outlineLevel="2">
      <c r="A153" s="6">
        <v>146</v>
      </c>
      <c r="B153" s="46">
        <v>1</v>
      </c>
      <c r="C153" s="46">
        <v>7</v>
      </c>
      <c r="D153" s="46"/>
      <c r="E153" s="46"/>
      <c r="F153" s="34" t="s">
        <v>69</v>
      </c>
      <c r="G153" s="34" t="s">
        <v>133</v>
      </c>
      <c r="H153" s="46"/>
      <c r="I153" s="46"/>
      <c r="J153" s="19"/>
      <c r="K153" s="19"/>
      <c r="L153" s="46"/>
      <c r="M153" s="46"/>
    </row>
    <row r="154" spans="1:13" outlineLevel="2">
      <c r="A154" s="6">
        <v>147</v>
      </c>
      <c r="B154" s="46">
        <v>1</v>
      </c>
      <c r="C154" s="46">
        <v>7</v>
      </c>
      <c r="D154" s="46">
        <v>1</v>
      </c>
      <c r="E154" s="46"/>
      <c r="F154" s="34" t="s">
        <v>70</v>
      </c>
      <c r="G154" s="34" t="s">
        <v>96</v>
      </c>
      <c r="H154" s="46"/>
      <c r="I154" s="46"/>
      <c r="J154" s="19"/>
      <c r="K154" s="19"/>
      <c r="L154" s="46"/>
      <c r="M154" s="46"/>
    </row>
    <row r="155" spans="1:13" ht="38.25" outlineLevel="2">
      <c r="A155" s="6">
        <v>148</v>
      </c>
      <c r="B155" s="33">
        <v>1</v>
      </c>
      <c r="C155" s="33">
        <v>7</v>
      </c>
      <c r="D155" s="33">
        <v>1</v>
      </c>
      <c r="E155" s="33">
        <v>1</v>
      </c>
      <c r="F155" s="6" t="s">
        <v>152</v>
      </c>
      <c r="G155" s="6" t="s">
        <v>40</v>
      </c>
      <c r="H155" s="40">
        <v>90</v>
      </c>
      <c r="I155" s="6" t="s">
        <v>123</v>
      </c>
      <c r="J155" s="2">
        <v>0</v>
      </c>
      <c r="K155" s="2">
        <v>0</v>
      </c>
      <c r="L155" s="66">
        <f>SUM(J155:K155)</f>
        <v>0</v>
      </c>
      <c r="M155" s="66">
        <f>H155*L155</f>
        <v>0</v>
      </c>
    </row>
    <row r="156" spans="1:13" ht="51" outlineLevel="2">
      <c r="A156" s="6">
        <v>149</v>
      </c>
      <c r="B156" s="33">
        <v>1</v>
      </c>
      <c r="C156" s="33">
        <v>7</v>
      </c>
      <c r="D156" s="33">
        <v>1</v>
      </c>
      <c r="E156" s="33">
        <v>2</v>
      </c>
      <c r="F156" s="35" t="s">
        <v>207</v>
      </c>
      <c r="G156" s="35" t="s">
        <v>206</v>
      </c>
      <c r="H156" s="40">
        <v>3</v>
      </c>
      <c r="I156" s="6" t="s">
        <v>363</v>
      </c>
      <c r="J156" s="2">
        <v>0</v>
      </c>
      <c r="K156" s="2">
        <v>0</v>
      </c>
      <c r="L156" s="66">
        <f>SUM(J156:K156)</f>
        <v>0</v>
      </c>
      <c r="M156" s="66">
        <f>H156*L156</f>
        <v>0</v>
      </c>
    </row>
    <row r="157" spans="1:13" ht="51" outlineLevel="2">
      <c r="A157" s="6">
        <v>150</v>
      </c>
      <c r="B157" s="33">
        <v>1</v>
      </c>
      <c r="C157" s="33">
        <v>7</v>
      </c>
      <c r="D157" s="33">
        <v>1</v>
      </c>
      <c r="E157" s="33">
        <v>3</v>
      </c>
      <c r="F157" s="35" t="s">
        <v>208</v>
      </c>
      <c r="G157" s="35" t="s">
        <v>209</v>
      </c>
      <c r="H157" s="40">
        <v>3</v>
      </c>
      <c r="I157" s="6" t="s">
        <v>363</v>
      </c>
      <c r="J157" s="2">
        <v>0</v>
      </c>
      <c r="K157" s="2">
        <v>0</v>
      </c>
      <c r="L157" s="66">
        <f>SUM(J157:K157)</f>
        <v>0</v>
      </c>
      <c r="M157" s="66">
        <f>H157*L157</f>
        <v>0</v>
      </c>
    </row>
    <row r="158" spans="1:13" ht="25.5" outlineLevel="2">
      <c r="A158" s="6">
        <v>151</v>
      </c>
      <c r="B158" s="33">
        <v>1</v>
      </c>
      <c r="C158" s="33">
        <v>7</v>
      </c>
      <c r="D158" s="33">
        <v>1</v>
      </c>
      <c r="E158" s="33">
        <v>4</v>
      </c>
      <c r="F158" s="6" t="s">
        <v>153</v>
      </c>
      <c r="G158" s="6" t="s">
        <v>74</v>
      </c>
      <c r="H158" s="40">
        <v>1</v>
      </c>
      <c r="I158" s="6" t="s">
        <v>364</v>
      </c>
      <c r="J158" s="2">
        <v>0</v>
      </c>
      <c r="K158" s="2">
        <v>0</v>
      </c>
      <c r="L158" s="66">
        <f>SUM(J158:K158)</f>
        <v>0</v>
      </c>
      <c r="M158" s="66">
        <f>H158*L158</f>
        <v>0</v>
      </c>
    </row>
    <row r="159" spans="1:13" outlineLevel="2">
      <c r="A159" s="6">
        <v>152</v>
      </c>
      <c r="B159" s="37">
        <v>1</v>
      </c>
      <c r="C159" s="37">
        <v>7</v>
      </c>
      <c r="D159" s="37">
        <v>1</v>
      </c>
      <c r="E159" s="37"/>
      <c r="F159" s="38" t="s">
        <v>70</v>
      </c>
      <c r="G159" s="37" t="s">
        <v>96</v>
      </c>
      <c r="H159" s="37"/>
      <c r="I159" s="37"/>
      <c r="J159" s="3"/>
      <c r="K159" s="3"/>
      <c r="L159" s="67"/>
      <c r="M159" s="68">
        <f>SUM(M155:M158)</f>
        <v>0</v>
      </c>
    </row>
    <row r="160" spans="1:13" outlineLevel="2">
      <c r="A160" s="6">
        <v>153</v>
      </c>
      <c r="B160" s="46">
        <v>1</v>
      </c>
      <c r="C160" s="46">
        <v>7</v>
      </c>
      <c r="D160" s="46">
        <v>2</v>
      </c>
      <c r="E160" s="46"/>
      <c r="F160" s="46" t="s">
        <v>71</v>
      </c>
      <c r="G160" s="46" t="s">
        <v>132</v>
      </c>
      <c r="H160" s="6"/>
      <c r="I160" s="6"/>
      <c r="J160" s="8"/>
      <c r="K160" s="8"/>
      <c r="L160" s="66"/>
      <c r="M160" s="66"/>
    </row>
    <row r="161" spans="1:13" ht="38.25" outlineLevel="2">
      <c r="A161" s="6">
        <v>154</v>
      </c>
      <c r="B161" s="52">
        <v>1</v>
      </c>
      <c r="C161" s="52">
        <v>7</v>
      </c>
      <c r="D161" s="52">
        <v>2</v>
      </c>
      <c r="E161" s="52">
        <v>1</v>
      </c>
      <c r="F161" s="35" t="s">
        <v>345</v>
      </c>
      <c r="G161" s="35" t="s">
        <v>346</v>
      </c>
      <c r="H161" s="40">
        <v>450</v>
      </c>
      <c r="I161" s="6" t="s">
        <v>123</v>
      </c>
      <c r="J161" s="2">
        <v>0</v>
      </c>
      <c r="K161" s="2">
        <v>0</v>
      </c>
      <c r="L161" s="66">
        <f t="shared" ref="L161:L169" si="38">SUM(J161:K161)</f>
        <v>0</v>
      </c>
      <c r="M161" s="66">
        <f t="shared" ref="M161:M169" si="39">H161*L161</f>
        <v>0</v>
      </c>
    </row>
    <row r="162" spans="1:13" ht="51" outlineLevel="2">
      <c r="A162" s="6">
        <v>155</v>
      </c>
      <c r="B162" s="33">
        <v>1</v>
      </c>
      <c r="C162" s="33">
        <v>7</v>
      </c>
      <c r="D162" s="33">
        <v>2</v>
      </c>
      <c r="E162" s="33">
        <v>2</v>
      </c>
      <c r="F162" s="35" t="s">
        <v>154</v>
      </c>
      <c r="G162" s="35" t="s">
        <v>291</v>
      </c>
      <c r="H162" s="40">
        <v>50</v>
      </c>
      <c r="I162" s="6" t="s">
        <v>123</v>
      </c>
      <c r="J162" s="2">
        <v>0</v>
      </c>
      <c r="K162" s="2">
        <v>0</v>
      </c>
      <c r="L162" s="66">
        <f t="shared" si="38"/>
        <v>0</v>
      </c>
      <c r="M162" s="66">
        <f t="shared" si="39"/>
        <v>0</v>
      </c>
    </row>
    <row r="163" spans="1:13" ht="51" outlineLevel="2">
      <c r="A163" s="6">
        <v>156</v>
      </c>
      <c r="B163" s="33">
        <v>1</v>
      </c>
      <c r="C163" s="33">
        <v>7</v>
      </c>
      <c r="D163" s="33">
        <v>2</v>
      </c>
      <c r="E163" s="33">
        <v>3</v>
      </c>
      <c r="F163" s="35" t="s">
        <v>155</v>
      </c>
      <c r="G163" s="35" t="s">
        <v>78</v>
      </c>
      <c r="H163" s="40">
        <v>100</v>
      </c>
      <c r="I163" s="6" t="s">
        <v>123</v>
      </c>
      <c r="J163" s="2">
        <v>0</v>
      </c>
      <c r="K163" s="2">
        <v>0</v>
      </c>
      <c r="L163" s="66">
        <f t="shared" si="38"/>
        <v>0</v>
      </c>
      <c r="M163" s="66">
        <f t="shared" si="39"/>
        <v>0</v>
      </c>
    </row>
    <row r="164" spans="1:13" ht="51" outlineLevel="2">
      <c r="A164" s="6">
        <v>157</v>
      </c>
      <c r="B164" s="33">
        <v>1</v>
      </c>
      <c r="C164" s="33">
        <v>7</v>
      </c>
      <c r="D164" s="33">
        <v>2</v>
      </c>
      <c r="E164" s="33">
        <v>4</v>
      </c>
      <c r="F164" s="35" t="s">
        <v>156</v>
      </c>
      <c r="G164" s="35" t="s">
        <v>79</v>
      </c>
      <c r="H164" s="40">
        <v>100</v>
      </c>
      <c r="I164" s="6" t="s">
        <v>123</v>
      </c>
      <c r="J164" s="2">
        <v>0</v>
      </c>
      <c r="K164" s="2">
        <v>0</v>
      </c>
      <c r="L164" s="66">
        <f t="shared" si="38"/>
        <v>0</v>
      </c>
      <c r="M164" s="66">
        <f t="shared" si="39"/>
        <v>0</v>
      </c>
    </row>
    <row r="165" spans="1:13" ht="38.25" outlineLevel="2">
      <c r="A165" s="6">
        <v>158</v>
      </c>
      <c r="B165" s="33">
        <v>1</v>
      </c>
      <c r="C165" s="33">
        <v>7</v>
      </c>
      <c r="D165" s="33">
        <v>2</v>
      </c>
      <c r="E165" s="33">
        <v>5</v>
      </c>
      <c r="F165" s="35" t="s">
        <v>210</v>
      </c>
      <c r="G165" s="35" t="s">
        <v>289</v>
      </c>
      <c r="H165" s="40">
        <v>10</v>
      </c>
      <c r="I165" s="6" t="s">
        <v>363</v>
      </c>
      <c r="J165" s="2">
        <v>0</v>
      </c>
      <c r="K165" s="2">
        <v>0</v>
      </c>
      <c r="L165" s="66">
        <f t="shared" si="38"/>
        <v>0</v>
      </c>
      <c r="M165" s="66">
        <f t="shared" si="39"/>
        <v>0</v>
      </c>
    </row>
    <row r="166" spans="1:13" ht="51" outlineLevel="2">
      <c r="A166" s="6">
        <v>159</v>
      </c>
      <c r="B166" s="33">
        <v>1</v>
      </c>
      <c r="C166" s="33">
        <v>7</v>
      </c>
      <c r="D166" s="33">
        <v>2</v>
      </c>
      <c r="E166" s="33">
        <v>6</v>
      </c>
      <c r="F166" s="35" t="s">
        <v>211</v>
      </c>
      <c r="G166" s="35" t="s">
        <v>290</v>
      </c>
      <c r="H166" s="40">
        <v>10</v>
      </c>
      <c r="I166" s="6" t="s">
        <v>363</v>
      </c>
      <c r="J166" s="2">
        <v>0</v>
      </c>
      <c r="K166" s="2">
        <v>0</v>
      </c>
      <c r="L166" s="66">
        <f t="shared" si="38"/>
        <v>0</v>
      </c>
      <c r="M166" s="66">
        <f t="shared" si="39"/>
        <v>0</v>
      </c>
    </row>
    <row r="167" spans="1:13" ht="51" outlineLevel="2">
      <c r="A167" s="6">
        <v>160</v>
      </c>
      <c r="B167" s="33">
        <v>1</v>
      </c>
      <c r="C167" s="33">
        <v>7</v>
      </c>
      <c r="D167" s="33">
        <v>2</v>
      </c>
      <c r="E167" s="33">
        <v>7</v>
      </c>
      <c r="F167" s="35" t="s">
        <v>213</v>
      </c>
      <c r="G167" s="35" t="s">
        <v>212</v>
      </c>
      <c r="H167" s="40">
        <v>6</v>
      </c>
      <c r="I167" s="6" t="s">
        <v>363</v>
      </c>
      <c r="J167" s="2">
        <v>0</v>
      </c>
      <c r="K167" s="2">
        <v>0</v>
      </c>
      <c r="L167" s="66">
        <f t="shared" si="38"/>
        <v>0</v>
      </c>
      <c r="M167" s="66">
        <f t="shared" si="39"/>
        <v>0</v>
      </c>
    </row>
    <row r="168" spans="1:13" ht="51" outlineLevel="2">
      <c r="A168" s="6">
        <v>161</v>
      </c>
      <c r="B168" s="33">
        <v>1</v>
      </c>
      <c r="C168" s="33">
        <v>7</v>
      </c>
      <c r="D168" s="33">
        <v>2</v>
      </c>
      <c r="E168" s="33">
        <v>8</v>
      </c>
      <c r="F168" s="35" t="s">
        <v>292</v>
      </c>
      <c r="G168" s="35" t="s">
        <v>214</v>
      </c>
      <c r="H168" s="40">
        <v>6</v>
      </c>
      <c r="I168" s="6" t="s">
        <v>363</v>
      </c>
      <c r="J168" s="2">
        <v>0</v>
      </c>
      <c r="K168" s="2">
        <v>0</v>
      </c>
      <c r="L168" s="66">
        <f t="shared" si="38"/>
        <v>0</v>
      </c>
      <c r="M168" s="66">
        <f t="shared" si="39"/>
        <v>0</v>
      </c>
    </row>
    <row r="169" spans="1:13" ht="25.5" outlineLevel="2">
      <c r="A169" s="6">
        <v>162</v>
      </c>
      <c r="B169" s="33">
        <v>1</v>
      </c>
      <c r="C169" s="33">
        <v>7</v>
      </c>
      <c r="D169" s="33">
        <v>2</v>
      </c>
      <c r="E169" s="33">
        <v>9</v>
      </c>
      <c r="F169" s="6" t="s">
        <v>153</v>
      </c>
      <c r="G169" s="6" t="s">
        <v>74</v>
      </c>
      <c r="H169" s="40">
        <v>1</v>
      </c>
      <c r="I169" s="6" t="s">
        <v>364</v>
      </c>
      <c r="J169" s="2">
        <v>0</v>
      </c>
      <c r="K169" s="2">
        <v>0</v>
      </c>
      <c r="L169" s="66">
        <f t="shared" si="38"/>
        <v>0</v>
      </c>
      <c r="M169" s="66">
        <f t="shared" si="39"/>
        <v>0</v>
      </c>
    </row>
    <row r="170" spans="1:13" s="17" customFormat="1" outlineLevel="1">
      <c r="A170" s="6">
        <v>163</v>
      </c>
      <c r="B170" s="36">
        <v>1</v>
      </c>
      <c r="C170" s="36">
        <v>7</v>
      </c>
      <c r="D170" s="36">
        <v>2</v>
      </c>
      <c r="E170" s="37"/>
      <c r="F170" s="38" t="s">
        <v>29</v>
      </c>
      <c r="G170" s="37" t="s">
        <v>30</v>
      </c>
      <c r="H170" s="37"/>
      <c r="I170" s="37"/>
      <c r="J170" s="3"/>
      <c r="K170" s="3"/>
      <c r="L170" s="67"/>
      <c r="M170" s="68">
        <f>SUM(M161:M169)</f>
        <v>0</v>
      </c>
    </row>
    <row r="171" spans="1:13" ht="38.25" outlineLevel="2">
      <c r="A171" s="6">
        <v>164</v>
      </c>
      <c r="B171" s="53">
        <v>1</v>
      </c>
      <c r="C171" s="53">
        <v>7</v>
      </c>
      <c r="D171" s="53">
        <v>3</v>
      </c>
      <c r="E171" s="33"/>
      <c r="F171" s="46" t="s">
        <v>295</v>
      </c>
      <c r="G171" s="46" t="s">
        <v>296</v>
      </c>
      <c r="H171" s="6"/>
      <c r="I171" s="6"/>
      <c r="J171" s="8"/>
      <c r="K171" s="8"/>
      <c r="L171" s="66"/>
      <c r="M171" s="66"/>
    </row>
    <row r="172" spans="1:13" ht="76.5" outlineLevel="2">
      <c r="A172" s="6">
        <v>165</v>
      </c>
      <c r="B172" s="33">
        <v>1</v>
      </c>
      <c r="C172" s="33">
        <v>7</v>
      </c>
      <c r="D172" s="33">
        <v>3</v>
      </c>
      <c r="E172" s="33">
        <v>1</v>
      </c>
      <c r="F172" s="6" t="s">
        <v>219</v>
      </c>
      <c r="G172" s="6" t="s">
        <v>65</v>
      </c>
      <c r="H172" s="40">
        <v>260</v>
      </c>
      <c r="I172" s="6" t="s">
        <v>123</v>
      </c>
      <c r="J172" s="2">
        <v>0</v>
      </c>
      <c r="K172" s="2">
        <v>0</v>
      </c>
      <c r="L172" s="66">
        <f t="shared" ref="L172:L179" si="40">SUM(J172:K172)</f>
        <v>0</v>
      </c>
      <c r="M172" s="66">
        <f t="shared" ref="M172:M179" si="41">H172*L172</f>
        <v>0</v>
      </c>
    </row>
    <row r="173" spans="1:13" ht="38.25" outlineLevel="2">
      <c r="A173" s="6">
        <v>166</v>
      </c>
      <c r="B173" s="33">
        <v>1</v>
      </c>
      <c r="C173" s="33">
        <v>7</v>
      </c>
      <c r="D173" s="33">
        <v>3</v>
      </c>
      <c r="E173" s="33">
        <v>2</v>
      </c>
      <c r="F173" s="6" t="s">
        <v>157</v>
      </c>
      <c r="G173" s="6" t="s">
        <v>9</v>
      </c>
      <c r="H173" s="40">
        <v>200</v>
      </c>
      <c r="I173" s="6" t="s">
        <v>123</v>
      </c>
      <c r="J173" s="2">
        <v>0</v>
      </c>
      <c r="K173" s="2">
        <v>0</v>
      </c>
      <c r="L173" s="66">
        <f t="shared" si="40"/>
        <v>0</v>
      </c>
      <c r="M173" s="66">
        <f t="shared" si="41"/>
        <v>0</v>
      </c>
    </row>
    <row r="174" spans="1:13" ht="38.25" outlineLevel="2">
      <c r="A174" s="6">
        <v>167</v>
      </c>
      <c r="B174" s="33">
        <v>1</v>
      </c>
      <c r="C174" s="33">
        <v>7</v>
      </c>
      <c r="D174" s="33">
        <v>3</v>
      </c>
      <c r="E174" s="33">
        <v>3</v>
      </c>
      <c r="F174" s="6" t="s">
        <v>200</v>
      </c>
      <c r="G174" s="6" t="s">
        <v>10</v>
      </c>
      <c r="H174" s="40">
        <v>400</v>
      </c>
      <c r="I174" s="6" t="s">
        <v>123</v>
      </c>
      <c r="J174" s="2">
        <v>0</v>
      </c>
      <c r="K174" s="2">
        <v>0</v>
      </c>
      <c r="L174" s="66">
        <f t="shared" si="40"/>
        <v>0</v>
      </c>
      <c r="M174" s="66">
        <f t="shared" si="41"/>
        <v>0</v>
      </c>
    </row>
    <row r="175" spans="1:13" ht="38.25" outlineLevel="2">
      <c r="A175" s="6">
        <v>168</v>
      </c>
      <c r="B175" s="33">
        <v>1</v>
      </c>
      <c r="C175" s="33">
        <v>7</v>
      </c>
      <c r="D175" s="33">
        <v>3</v>
      </c>
      <c r="E175" s="33">
        <v>4</v>
      </c>
      <c r="F175" s="6" t="s">
        <v>158</v>
      </c>
      <c r="G175" s="6" t="s">
        <v>11</v>
      </c>
      <c r="H175" s="40">
        <v>200</v>
      </c>
      <c r="I175" s="6" t="s">
        <v>123</v>
      </c>
      <c r="J175" s="2">
        <v>0</v>
      </c>
      <c r="K175" s="2">
        <v>0</v>
      </c>
      <c r="L175" s="66">
        <f t="shared" si="40"/>
        <v>0</v>
      </c>
      <c r="M175" s="66">
        <f t="shared" si="41"/>
        <v>0</v>
      </c>
    </row>
    <row r="176" spans="1:13" ht="38.25" outlineLevel="2">
      <c r="A176" s="6">
        <v>169</v>
      </c>
      <c r="B176" s="33">
        <v>1</v>
      </c>
      <c r="C176" s="33">
        <v>7</v>
      </c>
      <c r="D176" s="33">
        <v>3</v>
      </c>
      <c r="E176" s="33">
        <v>5</v>
      </c>
      <c r="F176" s="6" t="s">
        <v>159</v>
      </c>
      <c r="G176" s="6" t="s">
        <v>12</v>
      </c>
      <c r="H176" s="40">
        <v>150</v>
      </c>
      <c r="I176" s="6" t="s">
        <v>123</v>
      </c>
      <c r="J176" s="2">
        <v>0</v>
      </c>
      <c r="K176" s="2">
        <v>0</v>
      </c>
      <c r="L176" s="66">
        <f t="shared" si="40"/>
        <v>0</v>
      </c>
      <c r="M176" s="66">
        <f t="shared" si="41"/>
        <v>0</v>
      </c>
    </row>
    <row r="177" spans="1:13" ht="38.25" outlineLevel="2">
      <c r="A177" s="6">
        <v>170</v>
      </c>
      <c r="B177" s="33">
        <v>1</v>
      </c>
      <c r="C177" s="33">
        <v>7</v>
      </c>
      <c r="D177" s="33">
        <v>3</v>
      </c>
      <c r="E177" s="33">
        <v>6</v>
      </c>
      <c r="F177" s="6" t="s">
        <v>160</v>
      </c>
      <c r="G177" s="6" t="s">
        <v>13</v>
      </c>
      <c r="H177" s="40">
        <v>500</v>
      </c>
      <c r="I177" s="6" t="s">
        <v>123</v>
      </c>
      <c r="J177" s="2">
        <v>0</v>
      </c>
      <c r="K177" s="2">
        <v>0</v>
      </c>
      <c r="L177" s="66">
        <f t="shared" si="40"/>
        <v>0</v>
      </c>
      <c r="M177" s="66">
        <f t="shared" si="41"/>
        <v>0</v>
      </c>
    </row>
    <row r="178" spans="1:13" ht="38.25" outlineLevel="2">
      <c r="A178" s="6">
        <v>171</v>
      </c>
      <c r="B178" s="33">
        <v>1</v>
      </c>
      <c r="C178" s="33">
        <v>7</v>
      </c>
      <c r="D178" s="33">
        <v>3</v>
      </c>
      <c r="E178" s="33">
        <v>7</v>
      </c>
      <c r="F178" s="6" t="s">
        <v>161</v>
      </c>
      <c r="G178" s="6" t="s">
        <v>14</v>
      </c>
      <c r="H178" s="40">
        <v>150</v>
      </c>
      <c r="I178" s="6" t="s">
        <v>123</v>
      </c>
      <c r="J178" s="2">
        <v>0</v>
      </c>
      <c r="K178" s="2">
        <v>0</v>
      </c>
      <c r="L178" s="66">
        <f t="shared" si="40"/>
        <v>0</v>
      </c>
      <c r="M178" s="66">
        <f t="shared" si="41"/>
        <v>0</v>
      </c>
    </row>
    <row r="179" spans="1:13" ht="38.25" outlineLevel="2">
      <c r="A179" s="6">
        <v>172</v>
      </c>
      <c r="B179" s="33">
        <v>1</v>
      </c>
      <c r="C179" s="33">
        <v>7</v>
      </c>
      <c r="D179" s="33">
        <v>3</v>
      </c>
      <c r="E179" s="33">
        <v>8</v>
      </c>
      <c r="F179" s="6" t="s">
        <v>162</v>
      </c>
      <c r="G179" s="6" t="s">
        <v>15</v>
      </c>
      <c r="H179" s="40">
        <v>500</v>
      </c>
      <c r="I179" s="6" t="s">
        <v>123</v>
      </c>
      <c r="J179" s="2">
        <v>0</v>
      </c>
      <c r="K179" s="2">
        <v>0</v>
      </c>
      <c r="L179" s="66">
        <f t="shared" si="40"/>
        <v>0</v>
      </c>
      <c r="M179" s="66">
        <f t="shared" si="41"/>
        <v>0</v>
      </c>
    </row>
    <row r="180" spans="1:13" s="17" customFormat="1" outlineLevel="1">
      <c r="A180" s="6">
        <v>173</v>
      </c>
      <c r="B180" s="36">
        <v>1</v>
      </c>
      <c r="C180" s="36">
        <v>7</v>
      </c>
      <c r="D180" s="36">
        <v>3</v>
      </c>
      <c r="E180" s="37"/>
      <c r="F180" s="38" t="s">
        <v>86</v>
      </c>
      <c r="G180" s="37" t="s">
        <v>87</v>
      </c>
      <c r="H180" s="37"/>
      <c r="I180" s="37"/>
      <c r="J180" s="3"/>
      <c r="K180" s="3"/>
      <c r="L180" s="67"/>
      <c r="M180" s="68">
        <f>SUM(M172:M179)</f>
        <v>0</v>
      </c>
    </row>
    <row r="181" spans="1:13" outlineLevel="2">
      <c r="A181" s="6">
        <v>174</v>
      </c>
      <c r="B181" s="53">
        <v>1</v>
      </c>
      <c r="C181" s="53">
        <v>7</v>
      </c>
      <c r="D181" s="53">
        <v>4</v>
      </c>
      <c r="E181" s="53"/>
      <c r="F181" s="34" t="s">
        <v>134</v>
      </c>
      <c r="G181" s="34" t="s">
        <v>124</v>
      </c>
      <c r="H181" s="6"/>
      <c r="I181" s="6"/>
      <c r="J181" s="8"/>
      <c r="K181" s="8"/>
      <c r="L181" s="66"/>
      <c r="M181" s="66"/>
    </row>
    <row r="182" spans="1:13" ht="38.25" outlineLevel="2">
      <c r="A182" s="6">
        <v>175</v>
      </c>
      <c r="B182" s="33">
        <v>1</v>
      </c>
      <c r="C182" s="33">
        <v>7</v>
      </c>
      <c r="D182" s="33">
        <v>4</v>
      </c>
      <c r="E182" s="33">
        <v>1</v>
      </c>
      <c r="F182" s="35" t="s">
        <v>163</v>
      </c>
      <c r="G182" s="35" t="s">
        <v>16</v>
      </c>
      <c r="H182" s="40">
        <v>300</v>
      </c>
      <c r="I182" s="6" t="s">
        <v>123</v>
      </c>
      <c r="J182" s="2">
        <v>0</v>
      </c>
      <c r="K182" s="2">
        <v>0</v>
      </c>
      <c r="L182" s="66">
        <f t="shared" ref="L182:L189" si="42">SUM(J182:K182)</f>
        <v>0</v>
      </c>
      <c r="M182" s="66">
        <f t="shared" ref="M182:M189" si="43">H182*L182</f>
        <v>0</v>
      </c>
    </row>
    <row r="183" spans="1:13" ht="38.25" outlineLevel="2">
      <c r="A183" s="6">
        <v>176</v>
      </c>
      <c r="B183" s="33">
        <v>1</v>
      </c>
      <c r="C183" s="33">
        <v>7</v>
      </c>
      <c r="D183" s="33">
        <v>4</v>
      </c>
      <c r="E183" s="33">
        <v>2</v>
      </c>
      <c r="F183" s="35" t="s">
        <v>164</v>
      </c>
      <c r="G183" s="35" t="s">
        <v>17</v>
      </c>
      <c r="H183" s="40">
        <v>1500</v>
      </c>
      <c r="I183" s="6" t="s">
        <v>123</v>
      </c>
      <c r="J183" s="2">
        <v>0</v>
      </c>
      <c r="K183" s="2">
        <v>0</v>
      </c>
      <c r="L183" s="66">
        <f t="shared" si="42"/>
        <v>0</v>
      </c>
      <c r="M183" s="66">
        <f t="shared" si="43"/>
        <v>0</v>
      </c>
    </row>
    <row r="184" spans="1:13" ht="38.25" outlineLevel="2">
      <c r="A184" s="6">
        <v>177</v>
      </c>
      <c r="B184" s="33">
        <v>1</v>
      </c>
      <c r="C184" s="33">
        <v>7</v>
      </c>
      <c r="D184" s="33">
        <v>4</v>
      </c>
      <c r="E184" s="33">
        <v>3</v>
      </c>
      <c r="F184" s="35" t="s">
        <v>165</v>
      </c>
      <c r="G184" s="35" t="s">
        <v>18</v>
      </c>
      <c r="H184" s="40">
        <v>4000</v>
      </c>
      <c r="I184" s="6" t="s">
        <v>123</v>
      </c>
      <c r="J184" s="2">
        <v>0</v>
      </c>
      <c r="K184" s="2">
        <v>0</v>
      </c>
      <c r="L184" s="66">
        <f t="shared" si="42"/>
        <v>0</v>
      </c>
      <c r="M184" s="66">
        <f t="shared" si="43"/>
        <v>0</v>
      </c>
    </row>
    <row r="185" spans="1:13" ht="38.25" outlineLevel="2">
      <c r="A185" s="6">
        <v>178</v>
      </c>
      <c r="B185" s="33">
        <v>1</v>
      </c>
      <c r="C185" s="33">
        <v>7</v>
      </c>
      <c r="D185" s="33">
        <v>4</v>
      </c>
      <c r="E185" s="33">
        <v>4</v>
      </c>
      <c r="F185" s="35" t="s">
        <v>166</v>
      </c>
      <c r="G185" s="35" t="s">
        <v>19</v>
      </c>
      <c r="H185" s="40">
        <v>4000</v>
      </c>
      <c r="I185" s="6" t="s">
        <v>123</v>
      </c>
      <c r="J185" s="2">
        <v>0</v>
      </c>
      <c r="K185" s="2">
        <v>0</v>
      </c>
      <c r="L185" s="66">
        <f t="shared" si="42"/>
        <v>0</v>
      </c>
      <c r="M185" s="66">
        <f t="shared" si="43"/>
        <v>0</v>
      </c>
    </row>
    <row r="186" spans="1:13" ht="38.25" outlineLevel="2">
      <c r="A186" s="6">
        <v>179</v>
      </c>
      <c r="B186" s="33">
        <v>1</v>
      </c>
      <c r="C186" s="33">
        <v>7</v>
      </c>
      <c r="D186" s="33">
        <v>4</v>
      </c>
      <c r="E186" s="33">
        <v>5</v>
      </c>
      <c r="F186" s="35" t="s">
        <v>167</v>
      </c>
      <c r="G186" s="35" t="s">
        <v>20</v>
      </c>
      <c r="H186" s="40">
        <v>15000</v>
      </c>
      <c r="I186" s="6" t="s">
        <v>123</v>
      </c>
      <c r="J186" s="2">
        <v>0</v>
      </c>
      <c r="K186" s="2">
        <v>0</v>
      </c>
      <c r="L186" s="66">
        <f t="shared" si="42"/>
        <v>0</v>
      </c>
      <c r="M186" s="66">
        <f t="shared" si="43"/>
        <v>0</v>
      </c>
    </row>
    <row r="187" spans="1:13" ht="38.25" outlineLevel="2">
      <c r="A187" s="6">
        <v>180</v>
      </c>
      <c r="B187" s="33">
        <v>1</v>
      </c>
      <c r="C187" s="33">
        <v>7</v>
      </c>
      <c r="D187" s="33">
        <v>4</v>
      </c>
      <c r="E187" s="33">
        <v>6</v>
      </c>
      <c r="F187" s="35" t="s">
        <v>168</v>
      </c>
      <c r="G187" s="35" t="s">
        <v>21</v>
      </c>
      <c r="H187" s="40">
        <v>500</v>
      </c>
      <c r="I187" s="6" t="s">
        <v>123</v>
      </c>
      <c r="J187" s="2">
        <v>0</v>
      </c>
      <c r="K187" s="2">
        <v>0</v>
      </c>
      <c r="L187" s="66">
        <f t="shared" si="42"/>
        <v>0</v>
      </c>
      <c r="M187" s="66">
        <f t="shared" si="43"/>
        <v>0</v>
      </c>
    </row>
    <row r="188" spans="1:13" ht="38.25" outlineLevel="2">
      <c r="A188" s="6">
        <v>181</v>
      </c>
      <c r="B188" s="33">
        <v>1</v>
      </c>
      <c r="C188" s="33">
        <v>7</v>
      </c>
      <c r="D188" s="33">
        <v>4</v>
      </c>
      <c r="E188" s="33">
        <v>7</v>
      </c>
      <c r="F188" s="35" t="s">
        <v>169</v>
      </c>
      <c r="G188" s="35" t="s">
        <v>22</v>
      </c>
      <c r="H188" s="40">
        <v>9000</v>
      </c>
      <c r="I188" s="6" t="s">
        <v>123</v>
      </c>
      <c r="J188" s="2">
        <v>0</v>
      </c>
      <c r="K188" s="2">
        <v>0</v>
      </c>
      <c r="L188" s="66">
        <f t="shared" si="42"/>
        <v>0</v>
      </c>
      <c r="M188" s="66">
        <f t="shared" si="43"/>
        <v>0</v>
      </c>
    </row>
    <row r="189" spans="1:13" ht="38.25" outlineLevel="2">
      <c r="A189" s="6">
        <v>182</v>
      </c>
      <c r="B189" s="33">
        <v>1</v>
      </c>
      <c r="C189" s="33">
        <v>7</v>
      </c>
      <c r="D189" s="33">
        <v>4</v>
      </c>
      <c r="E189" s="33">
        <v>8</v>
      </c>
      <c r="F189" s="35" t="s">
        <v>170</v>
      </c>
      <c r="G189" s="35" t="s">
        <v>23</v>
      </c>
      <c r="H189" s="40">
        <v>500</v>
      </c>
      <c r="I189" s="6" t="s">
        <v>123</v>
      </c>
      <c r="J189" s="2">
        <v>0</v>
      </c>
      <c r="K189" s="2">
        <v>0</v>
      </c>
      <c r="L189" s="66">
        <f t="shared" si="42"/>
        <v>0</v>
      </c>
      <c r="M189" s="66">
        <f t="shared" si="43"/>
        <v>0</v>
      </c>
    </row>
    <row r="190" spans="1:13" ht="38.25" outlineLevel="2">
      <c r="A190" s="6">
        <v>183</v>
      </c>
      <c r="B190" s="33">
        <v>1</v>
      </c>
      <c r="C190" s="33">
        <v>7</v>
      </c>
      <c r="D190" s="33">
        <v>4</v>
      </c>
      <c r="E190" s="33">
        <v>9</v>
      </c>
      <c r="F190" s="35" t="s">
        <v>171</v>
      </c>
      <c r="G190" s="35" t="s">
        <v>24</v>
      </c>
      <c r="H190" s="40">
        <v>6000</v>
      </c>
      <c r="I190" s="6" t="s">
        <v>123</v>
      </c>
      <c r="J190" s="2">
        <v>0</v>
      </c>
      <c r="K190" s="2">
        <v>0</v>
      </c>
      <c r="L190" s="66">
        <f>SUM(J190:K190)</f>
        <v>0</v>
      </c>
      <c r="M190" s="66">
        <f>H190*L190</f>
        <v>0</v>
      </c>
    </row>
    <row r="191" spans="1:13" ht="38.25" outlineLevel="2">
      <c r="A191" s="6">
        <v>184</v>
      </c>
      <c r="B191" s="33">
        <v>1</v>
      </c>
      <c r="C191" s="33">
        <v>7</v>
      </c>
      <c r="D191" s="33">
        <v>4</v>
      </c>
      <c r="E191" s="33">
        <v>10</v>
      </c>
      <c r="F191" s="35" t="s">
        <v>172</v>
      </c>
      <c r="G191" s="35" t="s">
        <v>25</v>
      </c>
      <c r="H191" s="40">
        <v>200</v>
      </c>
      <c r="I191" s="6" t="s">
        <v>123</v>
      </c>
      <c r="J191" s="2">
        <v>0</v>
      </c>
      <c r="K191" s="2">
        <v>0</v>
      </c>
      <c r="L191" s="66">
        <f>SUM(J191:K191)</f>
        <v>0</v>
      </c>
      <c r="M191" s="66">
        <f>H191*L191</f>
        <v>0</v>
      </c>
    </row>
    <row r="192" spans="1:13" ht="38.25" outlineLevel="2">
      <c r="A192" s="6">
        <v>185</v>
      </c>
      <c r="B192" s="33">
        <v>1</v>
      </c>
      <c r="C192" s="33">
        <v>7</v>
      </c>
      <c r="D192" s="33">
        <v>4</v>
      </c>
      <c r="E192" s="33">
        <v>11</v>
      </c>
      <c r="F192" s="35" t="s">
        <v>173</v>
      </c>
      <c r="G192" s="35" t="s">
        <v>26</v>
      </c>
      <c r="H192" s="40">
        <v>9000</v>
      </c>
      <c r="I192" s="6" t="s">
        <v>123</v>
      </c>
      <c r="J192" s="2">
        <v>0</v>
      </c>
      <c r="K192" s="2">
        <v>0</v>
      </c>
      <c r="L192" s="66">
        <f>SUM(J192:K192)</f>
        <v>0</v>
      </c>
      <c r="M192" s="66">
        <f>H192*L192</f>
        <v>0</v>
      </c>
    </row>
    <row r="193" spans="1:13" ht="38.25" outlineLevel="2">
      <c r="A193" s="6">
        <v>186</v>
      </c>
      <c r="B193" s="33">
        <v>1</v>
      </c>
      <c r="C193" s="33">
        <v>7</v>
      </c>
      <c r="D193" s="33">
        <v>4</v>
      </c>
      <c r="E193" s="33">
        <v>12</v>
      </c>
      <c r="F193" s="35" t="s">
        <v>174</v>
      </c>
      <c r="G193" s="35" t="s">
        <v>27</v>
      </c>
      <c r="H193" s="40">
        <v>200</v>
      </c>
      <c r="I193" s="6" t="s">
        <v>123</v>
      </c>
      <c r="J193" s="2">
        <v>0</v>
      </c>
      <c r="K193" s="2">
        <v>0</v>
      </c>
      <c r="L193" s="66">
        <f>SUM(J193:K193)</f>
        <v>0</v>
      </c>
      <c r="M193" s="66">
        <f>H193*L193</f>
        <v>0</v>
      </c>
    </row>
    <row r="194" spans="1:13" ht="38.25" outlineLevel="2">
      <c r="A194" s="6">
        <v>187</v>
      </c>
      <c r="B194" s="33">
        <v>1</v>
      </c>
      <c r="C194" s="33">
        <v>7</v>
      </c>
      <c r="D194" s="33">
        <v>4</v>
      </c>
      <c r="E194" s="33">
        <v>13</v>
      </c>
      <c r="F194" s="35" t="s">
        <v>175</v>
      </c>
      <c r="G194" s="35" t="s">
        <v>28</v>
      </c>
      <c r="H194" s="40">
        <v>200</v>
      </c>
      <c r="I194" s="6" t="s">
        <v>123</v>
      </c>
      <c r="J194" s="2">
        <v>0</v>
      </c>
      <c r="K194" s="2">
        <v>0</v>
      </c>
      <c r="L194" s="66">
        <f>SUM(J194:K194)</f>
        <v>0</v>
      </c>
      <c r="M194" s="66">
        <f>H194*L194</f>
        <v>0</v>
      </c>
    </row>
    <row r="195" spans="1:13" outlineLevel="2">
      <c r="A195" s="6">
        <v>188</v>
      </c>
      <c r="B195" s="33">
        <v>1</v>
      </c>
      <c r="C195" s="33">
        <v>7</v>
      </c>
      <c r="D195" s="33">
        <v>4</v>
      </c>
      <c r="E195" s="33"/>
      <c r="F195" s="35" t="s">
        <v>72</v>
      </c>
      <c r="G195" s="35" t="s">
        <v>125</v>
      </c>
      <c r="H195" s="6"/>
      <c r="I195" s="6"/>
      <c r="J195" s="8"/>
      <c r="K195" s="8"/>
      <c r="L195" s="66"/>
      <c r="M195" s="66"/>
    </row>
    <row r="196" spans="1:13" ht="38.25" outlineLevel="2">
      <c r="A196" s="6">
        <v>189</v>
      </c>
      <c r="B196" s="33">
        <v>1</v>
      </c>
      <c r="C196" s="33">
        <v>7</v>
      </c>
      <c r="D196" s="33">
        <v>4</v>
      </c>
      <c r="E196" s="33">
        <v>15</v>
      </c>
      <c r="F196" s="35" t="s">
        <v>176</v>
      </c>
      <c r="G196" s="35" t="s">
        <v>64</v>
      </c>
      <c r="H196" s="40">
        <v>300</v>
      </c>
      <c r="I196" s="6" t="s">
        <v>123</v>
      </c>
      <c r="J196" s="2">
        <v>0</v>
      </c>
      <c r="K196" s="2">
        <v>0</v>
      </c>
      <c r="L196" s="66">
        <f>SUM(J196:K196)</f>
        <v>0</v>
      </c>
      <c r="M196" s="66">
        <f>H196*L196</f>
        <v>0</v>
      </c>
    </row>
    <row r="197" spans="1:13" s="17" customFormat="1" outlineLevel="1">
      <c r="A197" s="6">
        <v>190</v>
      </c>
      <c r="B197" s="36">
        <v>1</v>
      </c>
      <c r="C197" s="36">
        <v>7</v>
      </c>
      <c r="D197" s="36">
        <v>4</v>
      </c>
      <c r="E197" s="37"/>
      <c r="F197" s="38" t="s">
        <v>73</v>
      </c>
      <c r="G197" s="37" t="s">
        <v>88</v>
      </c>
      <c r="H197" s="37"/>
      <c r="I197" s="37"/>
      <c r="J197" s="3"/>
      <c r="K197" s="3"/>
      <c r="L197" s="67"/>
      <c r="M197" s="68">
        <f>SUM(M182:M196)</f>
        <v>0</v>
      </c>
    </row>
    <row r="198" spans="1:13" outlineLevel="2">
      <c r="A198" s="6">
        <v>191</v>
      </c>
      <c r="B198" s="46">
        <v>1</v>
      </c>
      <c r="C198" s="46">
        <v>7</v>
      </c>
      <c r="D198" s="46">
        <v>5</v>
      </c>
      <c r="E198" s="46"/>
      <c r="F198" s="46" t="s">
        <v>136</v>
      </c>
      <c r="G198" s="46" t="s">
        <v>135</v>
      </c>
      <c r="H198" s="46"/>
      <c r="I198" s="46"/>
      <c r="J198" s="19"/>
      <c r="K198" s="19"/>
      <c r="L198" s="46"/>
      <c r="M198" s="46"/>
    </row>
    <row r="199" spans="1:13" ht="51" outlineLevel="2">
      <c r="A199" s="6">
        <v>192</v>
      </c>
      <c r="B199" s="33">
        <v>1</v>
      </c>
      <c r="C199" s="33">
        <v>7</v>
      </c>
      <c r="D199" s="33">
        <v>5</v>
      </c>
      <c r="E199" s="33">
        <v>1</v>
      </c>
      <c r="F199" s="6" t="s">
        <v>309</v>
      </c>
      <c r="G199" s="6" t="s">
        <v>93</v>
      </c>
      <c r="H199" s="40">
        <v>100</v>
      </c>
      <c r="I199" s="6" t="s">
        <v>123</v>
      </c>
      <c r="J199" s="2">
        <v>0</v>
      </c>
      <c r="K199" s="2">
        <v>0</v>
      </c>
      <c r="L199" s="66">
        <f t="shared" ref="L199:L203" si="44">SUM(J199:K199)</f>
        <v>0</v>
      </c>
      <c r="M199" s="66">
        <f t="shared" ref="M199:M203" si="45">H199*L199</f>
        <v>0</v>
      </c>
    </row>
    <row r="200" spans="1:13" ht="51" outlineLevel="2">
      <c r="A200" s="6">
        <v>193</v>
      </c>
      <c r="B200" s="33">
        <v>1</v>
      </c>
      <c r="C200" s="33">
        <v>7</v>
      </c>
      <c r="D200" s="33">
        <v>5</v>
      </c>
      <c r="E200" s="33">
        <v>2</v>
      </c>
      <c r="F200" s="6" t="s">
        <v>177</v>
      </c>
      <c r="G200" s="6" t="s">
        <v>94</v>
      </c>
      <c r="H200" s="40">
        <v>100</v>
      </c>
      <c r="I200" s="6" t="s">
        <v>123</v>
      </c>
      <c r="J200" s="2">
        <v>0</v>
      </c>
      <c r="K200" s="2">
        <v>0</v>
      </c>
      <c r="L200" s="66">
        <f t="shared" si="44"/>
        <v>0</v>
      </c>
      <c r="M200" s="66">
        <f t="shared" si="45"/>
        <v>0</v>
      </c>
    </row>
    <row r="201" spans="1:13" ht="51" outlineLevel="2">
      <c r="A201" s="6">
        <v>194</v>
      </c>
      <c r="B201" s="33">
        <v>1</v>
      </c>
      <c r="C201" s="33">
        <v>7</v>
      </c>
      <c r="D201" s="33">
        <v>5</v>
      </c>
      <c r="E201" s="33">
        <v>3</v>
      </c>
      <c r="F201" s="6" t="s">
        <v>308</v>
      </c>
      <c r="G201" s="6" t="s">
        <v>95</v>
      </c>
      <c r="H201" s="40">
        <v>100</v>
      </c>
      <c r="I201" s="6" t="s">
        <v>123</v>
      </c>
      <c r="J201" s="2">
        <v>0</v>
      </c>
      <c r="K201" s="2">
        <v>0</v>
      </c>
      <c r="L201" s="66">
        <f t="shared" si="44"/>
        <v>0</v>
      </c>
      <c r="M201" s="66">
        <f t="shared" si="45"/>
        <v>0</v>
      </c>
    </row>
    <row r="202" spans="1:13" ht="51" outlineLevel="2">
      <c r="A202" s="6">
        <v>195</v>
      </c>
      <c r="B202" s="33">
        <v>1</v>
      </c>
      <c r="C202" s="33">
        <v>7</v>
      </c>
      <c r="D202" s="33">
        <v>5</v>
      </c>
      <c r="E202" s="33">
        <v>4</v>
      </c>
      <c r="F202" s="6" t="s">
        <v>322</v>
      </c>
      <c r="G202" s="6" t="s">
        <v>323</v>
      </c>
      <c r="H202" s="40">
        <v>20</v>
      </c>
      <c r="I202" s="6" t="s">
        <v>123</v>
      </c>
      <c r="J202" s="2">
        <v>0</v>
      </c>
      <c r="K202" s="2">
        <v>0</v>
      </c>
      <c r="L202" s="66">
        <f t="shared" si="44"/>
        <v>0</v>
      </c>
      <c r="M202" s="66">
        <f t="shared" si="45"/>
        <v>0</v>
      </c>
    </row>
    <row r="203" spans="1:13" ht="51" outlineLevel="2">
      <c r="A203" s="6">
        <v>196</v>
      </c>
      <c r="B203" s="33">
        <v>1</v>
      </c>
      <c r="C203" s="33">
        <v>7</v>
      </c>
      <c r="D203" s="33">
        <v>5</v>
      </c>
      <c r="E203" s="33">
        <v>5</v>
      </c>
      <c r="F203" s="35" t="s">
        <v>178</v>
      </c>
      <c r="G203" s="35" t="s">
        <v>108</v>
      </c>
      <c r="H203" s="40">
        <v>1</v>
      </c>
      <c r="I203" s="6" t="s">
        <v>364</v>
      </c>
      <c r="J203" s="2">
        <v>0</v>
      </c>
      <c r="K203" s="2">
        <v>0</v>
      </c>
      <c r="L203" s="66">
        <f t="shared" si="44"/>
        <v>0</v>
      </c>
      <c r="M203" s="66">
        <f t="shared" si="45"/>
        <v>0</v>
      </c>
    </row>
    <row r="204" spans="1:13" s="17" customFormat="1" outlineLevel="1">
      <c r="A204" s="6">
        <v>197</v>
      </c>
      <c r="B204" s="36">
        <v>1</v>
      </c>
      <c r="C204" s="36">
        <v>7</v>
      </c>
      <c r="D204" s="36">
        <v>5</v>
      </c>
      <c r="E204" s="37"/>
      <c r="F204" s="38" t="s">
        <v>136</v>
      </c>
      <c r="G204" s="37" t="s">
        <v>135</v>
      </c>
      <c r="H204" s="37"/>
      <c r="I204" s="37"/>
      <c r="J204" s="3"/>
      <c r="K204" s="3"/>
      <c r="L204" s="67"/>
      <c r="M204" s="67">
        <f>SUM(M199:M203)</f>
        <v>0</v>
      </c>
    </row>
    <row r="205" spans="1:13" s="18" customFormat="1">
      <c r="A205" s="6">
        <v>198</v>
      </c>
      <c r="B205" s="44">
        <v>1</v>
      </c>
      <c r="C205" s="44">
        <v>7</v>
      </c>
      <c r="D205" s="44"/>
      <c r="E205" s="45"/>
      <c r="F205" s="45" t="s">
        <v>69</v>
      </c>
      <c r="G205" s="45" t="s">
        <v>133</v>
      </c>
      <c r="H205" s="45"/>
      <c r="I205" s="45"/>
      <c r="J205" s="5"/>
      <c r="K205" s="5"/>
      <c r="L205" s="71"/>
      <c r="M205" s="72">
        <f>M204+M197+M180+M170+M159</f>
        <v>0</v>
      </c>
    </row>
    <row r="206" spans="1:13" ht="25.5" outlineLevel="1">
      <c r="A206" s="6">
        <v>199</v>
      </c>
      <c r="B206" s="33">
        <v>1</v>
      </c>
      <c r="C206" s="33">
        <v>8</v>
      </c>
      <c r="D206" s="33"/>
      <c r="E206" s="33"/>
      <c r="F206" s="54" t="s">
        <v>205</v>
      </c>
      <c r="G206" s="54" t="s">
        <v>126</v>
      </c>
      <c r="H206" s="6"/>
      <c r="I206" s="6"/>
      <c r="J206" s="8"/>
      <c r="K206" s="8"/>
      <c r="L206" s="66"/>
      <c r="M206" s="66"/>
    </row>
    <row r="207" spans="1:13" ht="216.75" outlineLevel="1">
      <c r="A207" s="6">
        <v>200</v>
      </c>
      <c r="B207" s="33">
        <v>1</v>
      </c>
      <c r="C207" s="33">
        <v>8</v>
      </c>
      <c r="D207" s="33">
        <v>1</v>
      </c>
      <c r="E207" s="33">
        <v>1</v>
      </c>
      <c r="F207" s="35" t="s">
        <v>350</v>
      </c>
      <c r="G207" s="35" t="s">
        <v>349</v>
      </c>
      <c r="H207" s="40">
        <v>1</v>
      </c>
      <c r="I207" s="6" t="s">
        <v>364</v>
      </c>
      <c r="J207" s="2">
        <v>0</v>
      </c>
      <c r="K207" s="2">
        <v>0</v>
      </c>
      <c r="L207" s="66">
        <f>SUM(J207:K207)</f>
        <v>0</v>
      </c>
      <c r="M207" s="66">
        <f>H207*L207</f>
        <v>0</v>
      </c>
    </row>
    <row r="208" spans="1:13" ht="76.5" outlineLevel="1">
      <c r="A208" s="6">
        <v>201</v>
      </c>
      <c r="B208" s="33">
        <v>1</v>
      </c>
      <c r="C208" s="33">
        <v>8</v>
      </c>
      <c r="D208" s="33">
        <v>1</v>
      </c>
      <c r="E208" s="33">
        <v>2</v>
      </c>
      <c r="F208" s="6" t="s">
        <v>347</v>
      </c>
      <c r="G208" s="6" t="s">
        <v>348</v>
      </c>
      <c r="H208" s="40">
        <v>1</v>
      </c>
      <c r="I208" s="6" t="s">
        <v>364</v>
      </c>
      <c r="J208" s="2">
        <v>0</v>
      </c>
      <c r="K208" s="2">
        <v>0</v>
      </c>
      <c r="L208" s="66">
        <f>SUM(J208:K208)</f>
        <v>0</v>
      </c>
      <c r="M208" s="66">
        <f>H208*L208</f>
        <v>0</v>
      </c>
    </row>
    <row r="209" spans="1:13" s="18" customFormat="1" ht="25.5">
      <c r="A209" s="6">
        <v>202</v>
      </c>
      <c r="B209" s="44">
        <v>1</v>
      </c>
      <c r="C209" s="44">
        <v>8</v>
      </c>
      <c r="D209" s="44"/>
      <c r="E209" s="45"/>
      <c r="F209" s="45" t="s">
        <v>217</v>
      </c>
      <c r="G209" s="45" t="s">
        <v>126</v>
      </c>
      <c r="H209" s="45"/>
      <c r="I209" s="45"/>
      <c r="J209" s="5"/>
      <c r="K209" s="5"/>
      <c r="L209" s="71"/>
      <c r="M209" s="71">
        <f>SUM(M207:M208)</f>
        <v>0</v>
      </c>
    </row>
    <row r="210" spans="1:13" s="21" customFormat="1">
      <c r="A210" s="6">
        <v>203</v>
      </c>
      <c r="B210" s="55">
        <v>1</v>
      </c>
      <c r="C210" s="55"/>
      <c r="D210" s="55"/>
      <c r="E210" s="56"/>
      <c r="F210" s="56" t="s">
        <v>374</v>
      </c>
      <c r="G210" s="56" t="s">
        <v>375</v>
      </c>
      <c r="H210" s="56"/>
      <c r="I210" s="56"/>
      <c r="J210" s="9"/>
      <c r="K210" s="9"/>
      <c r="L210" s="73"/>
      <c r="M210" s="73">
        <f>M209+M205+M152+M86+M75+M62+M55+M43+M39</f>
        <v>0</v>
      </c>
    </row>
    <row r="211" spans="1:13" s="22" customFormat="1" ht="25.5">
      <c r="A211" s="35">
        <v>204</v>
      </c>
      <c r="B211" s="57"/>
      <c r="C211" s="57"/>
      <c r="D211" s="57"/>
      <c r="E211" s="39"/>
      <c r="F211" s="58" t="s">
        <v>373</v>
      </c>
      <c r="G211" s="58" t="s">
        <v>378</v>
      </c>
      <c r="H211" s="39" t="s">
        <v>370</v>
      </c>
      <c r="I211" s="39" t="s">
        <v>370</v>
      </c>
      <c r="J211" s="74" t="s">
        <v>370</v>
      </c>
      <c r="K211" s="74" t="s">
        <v>370</v>
      </c>
      <c r="L211" s="74" t="s">
        <v>370</v>
      </c>
      <c r="M211" s="74">
        <f>0.05*(2650000)</f>
        <v>132500</v>
      </c>
    </row>
    <row r="212" spans="1:13" s="22" customFormat="1" ht="25.5">
      <c r="A212" s="35">
        <v>205</v>
      </c>
      <c r="B212" s="57"/>
      <c r="C212" s="57"/>
      <c r="D212" s="57"/>
      <c r="E212" s="39"/>
      <c r="F212" s="58" t="s">
        <v>368</v>
      </c>
      <c r="G212" s="58" t="s">
        <v>376</v>
      </c>
      <c r="H212" s="39" t="s">
        <v>370</v>
      </c>
      <c r="I212" s="39" t="s">
        <v>370</v>
      </c>
      <c r="J212" s="10"/>
      <c r="K212" s="74" t="s">
        <v>370</v>
      </c>
      <c r="L212" s="66" t="s">
        <v>370</v>
      </c>
      <c r="M212" s="74">
        <f>M211/2*J212</f>
        <v>0</v>
      </c>
    </row>
    <row r="213" spans="1:13" s="22" customFormat="1" ht="38.25">
      <c r="A213" s="35">
        <v>206</v>
      </c>
      <c r="B213" s="57"/>
      <c r="C213" s="57"/>
      <c r="D213" s="57"/>
      <c r="E213" s="39"/>
      <c r="F213" s="58" t="s">
        <v>369</v>
      </c>
      <c r="G213" s="58" t="s">
        <v>377</v>
      </c>
      <c r="H213" s="39" t="s">
        <v>370</v>
      </c>
      <c r="I213" s="39" t="s">
        <v>370</v>
      </c>
      <c r="J213" s="10"/>
      <c r="K213" s="74" t="s">
        <v>370</v>
      </c>
      <c r="L213" s="74" t="s">
        <v>370</v>
      </c>
      <c r="M213" s="74">
        <f>M211/2*J213</f>
        <v>0</v>
      </c>
    </row>
    <row r="214" spans="1:13" s="22" customFormat="1">
      <c r="A214" s="35">
        <v>207</v>
      </c>
      <c r="B214" s="57"/>
      <c r="C214" s="57"/>
      <c r="D214" s="57"/>
      <c r="E214" s="39"/>
      <c r="F214" s="59" t="s">
        <v>371</v>
      </c>
      <c r="G214" s="39" t="s">
        <v>372</v>
      </c>
      <c r="H214" s="39"/>
      <c r="I214" s="39"/>
      <c r="J214" s="10"/>
      <c r="K214" s="74"/>
      <c r="L214" s="74"/>
      <c r="M214" s="74">
        <f>M210+M212+M213</f>
        <v>0</v>
      </c>
    </row>
    <row r="215" spans="1:13">
      <c r="A215" s="27"/>
      <c r="B215" s="27"/>
      <c r="C215" s="27"/>
      <c r="D215" s="27"/>
      <c r="E215" s="27"/>
      <c r="F215" s="27"/>
      <c r="G215" s="27"/>
      <c r="H215" s="27"/>
      <c r="I215" s="27"/>
    </row>
    <row r="216" spans="1:13" ht="402" customHeight="1">
      <c r="A216" s="27"/>
      <c r="B216" s="27"/>
      <c r="C216" s="27"/>
      <c r="D216" s="27"/>
      <c r="E216" s="27"/>
      <c r="F216" s="27" t="s">
        <v>366</v>
      </c>
      <c r="G216" s="27" t="s">
        <v>367</v>
      </c>
      <c r="H216" s="27"/>
      <c r="I216" s="27"/>
    </row>
    <row r="217" spans="1:13" ht="229.5" customHeight="1">
      <c r="A217" s="27"/>
      <c r="B217" s="27"/>
      <c r="C217" s="27"/>
      <c r="D217" s="27"/>
      <c r="E217" s="27"/>
      <c r="F217" s="60" t="s">
        <v>310</v>
      </c>
      <c r="G217" s="60" t="s">
        <v>311</v>
      </c>
      <c r="H217" s="27"/>
      <c r="I217" s="27"/>
    </row>
    <row r="218" spans="1:13" ht="179.25" customHeight="1">
      <c r="A218" s="27"/>
      <c r="B218" s="27"/>
      <c r="C218" s="27"/>
      <c r="D218" s="27"/>
      <c r="E218" s="27"/>
      <c r="F218" s="60" t="s">
        <v>313</v>
      </c>
      <c r="G218" s="60" t="s">
        <v>312</v>
      </c>
      <c r="H218" s="27"/>
      <c r="I218" s="27"/>
    </row>
    <row r="219" spans="1:13" ht="270.75" customHeight="1">
      <c r="A219" s="27"/>
      <c r="B219" s="27"/>
      <c r="C219" s="27"/>
      <c r="D219" s="27"/>
      <c r="E219" s="27"/>
      <c r="F219" s="60" t="s">
        <v>379</v>
      </c>
      <c r="G219" s="60" t="s">
        <v>380</v>
      </c>
      <c r="H219" s="27"/>
      <c r="I219" s="27"/>
    </row>
    <row r="220" spans="1:13" ht="240.75" customHeight="1">
      <c r="A220" s="27"/>
      <c r="B220" s="27"/>
      <c r="C220" s="27"/>
      <c r="D220" s="27"/>
      <c r="E220" s="27"/>
      <c r="F220" s="60" t="s">
        <v>381</v>
      </c>
      <c r="G220" s="60" t="s">
        <v>382</v>
      </c>
      <c r="H220" s="27"/>
      <c r="I220" s="27"/>
    </row>
    <row r="221" spans="1:13" ht="274.5" customHeight="1">
      <c r="A221" s="27"/>
      <c r="B221" s="27"/>
      <c r="C221" s="27"/>
      <c r="D221" s="27"/>
      <c r="E221" s="27"/>
      <c r="F221" s="60" t="s">
        <v>383</v>
      </c>
      <c r="G221" s="60" t="s">
        <v>384</v>
      </c>
      <c r="H221" s="27"/>
      <c r="I221" s="27"/>
    </row>
    <row r="222" spans="1:13" ht="249.75" customHeight="1">
      <c r="A222" s="27"/>
      <c r="B222" s="27"/>
      <c r="C222" s="27"/>
      <c r="D222" s="27"/>
      <c r="E222" s="27"/>
      <c r="F222" s="60" t="s">
        <v>385</v>
      </c>
      <c r="G222" s="60" t="s">
        <v>386</v>
      </c>
      <c r="H222" s="27"/>
      <c r="I222" s="27"/>
    </row>
    <row r="223" spans="1:13" ht="29.25" customHeight="1">
      <c r="A223" s="27"/>
      <c r="B223" s="27"/>
      <c r="C223" s="27"/>
      <c r="D223" s="27"/>
      <c r="E223" s="27"/>
      <c r="F223" s="61" t="s">
        <v>365</v>
      </c>
      <c r="G223" s="61"/>
      <c r="H223" s="62"/>
      <c r="I223" s="62"/>
      <c r="J223" s="24"/>
    </row>
    <row r="224" spans="1:13">
      <c r="A224" s="27"/>
      <c r="B224" s="27"/>
      <c r="C224" s="27"/>
      <c r="D224" s="27"/>
      <c r="E224" s="27"/>
      <c r="F224" s="62"/>
      <c r="G224" s="27"/>
      <c r="H224" s="27"/>
      <c r="I224" s="27"/>
    </row>
    <row r="225" spans="6:7">
      <c r="F225" s="24"/>
      <c r="G225" s="23"/>
    </row>
  </sheetData>
  <sheetProtection password="8F8A" sheet="1" formatCells="0" formatColumns="0" formatRows="0" insertColumns="0" insertRows="0" insertHyperlinks="0" deleteColumns="0" deleteRows="0" selectLockedCells="1" sort="0" autoFilter="0" pivotTables="0"/>
  <autoFilter ref="B6:M210"/>
  <mergeCells count="4">
    <mergeCell ref="F2:I2"/>
    <mergeCell ref="F3:I3"/>
    <mergeCell ref="F4:I4"/>
    <mergeCell ref="F223:G223"/>
  </mergeCells>
  <printOptions gridLines="1"/>
  <pageMargins left="0.39370078740157483" right="0.35433070866141736" top="0.39370078740157483" bottom="0.23622047244094491" header="0.15748031496062992" footer="0.15748031496062992"/>
  <pageSetup paperSize="9" scale="61" fitToHeight="0" orientation="landscape" r:id="rId1"/>
  <headerFooter alignWithMargins="0">
    <oddFooter>&amp;R&amp;"Arial,Standard"&amp;P von &amp;N</oddFooter>
  </headerFooter>
  <rowBreaks count="2" manualBreakCount="2">
    <brk id="205" max="12" man="1"/>
    <brk id="21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Anlagenbau 2017</vt:lpstr>
      <vt:lpstr>Sheet1</vt:lpstr>
      <vt:lpstr>'Anlagenbau 2017'!_Toc425444318</vt:lpstr>
      <vt:lpstr>'Anlagenbau 2017'!_Toc450545474</vt:lpstr>
      <vt:lpstr>'Anlagenbau 2017'!Print_Area</vt:lpstr>
      <vt:lpstr>'Anlagenbau 2017'!Print_Titles</vt:lpstr>
    </vt:vector>
  </TitlesOfParts>
  <Company>EVN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Wunderbaldinger Thomas Ing.</dc:creator>
  <cp:lastModifiedBy>Kerechiev Nikolay</cp:lastModifiedBy>
  <cp:lastPrinted>2017-11-22T13:23:31Z</cp:lastPrinted>
  <dcterms:created xsi:type="dcterms:W3CDTF">2009-06-30T09:48:12Z</dcterms:created>
  <dcterms:modified xsi:type="dcterms:W3CDTF">2017-11-23T10:54:33Z</dcterms:modified>
</cp:coreProperties>
</file>